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87" documentId="13_ncr:1_{F6CB121F-512D-4AA6-A0C1-0FB36C537598}" xr6:coauthVersionLast="47" xr6:coauthVersionMax="47" xr10:uidLastSave="{36D84D30-74F9-4643-A8B1-E6221E560F4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<sst xmlns="http://schemas.openxmlformats.org/spreadsheetml/2006/main" count="178593" uniqueCount="39081">
  <si>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</si>
  <si>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</si>
  <si>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</si>
  <si>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</si>
  <si>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</si>
  <si>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</si>
  <si>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</si>
  <si>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</si>
  <si>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</si>
  <si>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</si>
  <si>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</si>
  <si>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</si>
  <si>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</si>
  <si>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</si>
  <si>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</si>
  <si>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</si>
  <si>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</si>
  <si>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</si>
  <si>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</si>
  <si>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</si>
  <si>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</si>
  <si>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</si>
  <si>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</si>
  <si>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</si>
  <si>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</si>
  <si>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</si>
  <si>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</si>
  <si>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</si>
  <si>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</si>
  <si>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</si>
  <si>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</si>
  <si>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</si>
  <si>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</si>
  <si>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</si>
  <si>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</si>
  <si>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</si>
  <si>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</si>
  <si>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</si>
  <si>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</si>
  <si>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</si>
  <si>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</si>
  <si>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</si>
  <si>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</si>
  <si>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</si>
  <si>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</si>
  <si>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</si>
  <si>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</si>
  <si>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</si>
  <si>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</si>
  <si>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</si>
  <si>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</si>
  <si>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</si>
  <si>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</si>
  <si>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</si>
  <si>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</si>
  <si>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</si>
  <si>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</si>
  <si>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</si>
  <si>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</si>
  <si>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</si>
  <si>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</si>
  <si>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</si>
  <si>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</si>
  <si>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</si>
  <si>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</si>
  <si>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</si>
  <si>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</si>
  <si>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</si>
  <si>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</si>
  <si>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</si>
  <si>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</si>
  <si>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</si>
  <si>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</si>
  <si>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</si>
  <si>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</si>
  <si>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</si>
  <si>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</si>
  <si>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</si>
  <si>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</si>
  <si>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</si>
  <si>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</si>
  <si>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</si>
  <si>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</si>
  <si>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</si>
  <si>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</si>
  <si>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</si>
  <si>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</si>
  <si>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</si>
  <si>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</si>
  <si>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</si>
  <si>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</si>
  <si>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</si>
  <si>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</si>
  <si>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</si>
  <si>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</si>
  <si>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</si>
  <si>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</si>
  <si>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</si>
  <si>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</si>
  <si>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</si>
  <si>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</si>
  <si>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</si>
  <si>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</si>
  <si>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</si>
  <si>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</si>
  <si>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</si>
  <si>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</si>
  <si>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</si>
  <si>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</si>
  <si>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</si>
  <si>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</si>
  <si>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</si>
  <si>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</si>
  <si>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</si>
  <si>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</si>
  <si>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</si>
  <si>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</si>
  <si>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</si>
  <si>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</si>
  <si>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</si>
  <si>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</si>
  <si>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</si>
  <si>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</si>
  <si>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</si>
  <si>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</si>
  <si>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</si>
  <si>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</si>
  <si>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</si>
  <si>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</si>
  <si>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</si>
  <si>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</si>
  <si>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</si>
  <si>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</si>
  <si>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</si>
  <si>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</si>
  <si>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</si>
  <si>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</si>
  <si>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</si>
  <si>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</si>
  <si>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</si>
  <si>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</si>
  <si>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</si>
  <si>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</si>
  <si>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</si>
  <si>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</si>
  <si>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</si>
  <si>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</si>
  <si>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</si>
  <si>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</si>
  <si>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</si>
  <si>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</si>
  <si>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</si>
  <si>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</si>
  <si>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</si>
  <si>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</si>
  <si>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</si>
  <si>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</si>
  <si>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</si>
  <si>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</si>
  <si>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</si>
  <si>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</si>
  <si>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</si>
  <si>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</si>
  <si>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</si>
  <si>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</si>
  <si>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</si>
  <si>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</si>
  <si>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</si>
  <si>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</si>
  <si>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</si>
  <si>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</si>
  <si>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</si>
  <si>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</si>
  <si>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</si>
  <si>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</si>
  <si>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</si>
  <si>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</si>
  <si>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</si>
  <si>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</si>
  <si>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</si>
  <si>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</si>
  <si>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</si>
  <si>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</si>
  <si>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</si>
  <si>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</si>
  <si>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</si>
  <si>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</si>
  <si>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</si>
  <si>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</si>
  <si>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</si>
  <si>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</si>
  <si>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</si>
  <si>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</si>
  <si>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</si>
  <si>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</si>
  <si>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</si>
  <si>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</si>
  <si>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</si>
  <si>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</si>
  <si>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</si>
  <si>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</si>
  <si>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</si>
  <si>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</si>
  <si>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</si>
  <si>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</si>
  <si>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</si>
  <si>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</si>
  <si>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</si>
  <si>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</si>
  <si>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</si>
  <si>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</si>
  <si>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</si>
  <si>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</si>
  <si>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</si>
  <si>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</si>
  <si>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</si>
  <si>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</si>
  <si>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</si>
  <si>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</si>
  <si>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</si>
  <si>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</si>
  <si>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</si>
  <si>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</si>
  <si>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</si>
  <si>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</si>
  <si>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</si>
  <si>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</si>
  <si>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</si>
  <si>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</si>
  <si>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</si>
  <si>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</si>
  <si>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</si>
  <si>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</si>
  <si>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</si>
  <si>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</si>
  <si>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</si>
  <si>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</si>
  <si>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</si>
  <si>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</si>
  <si>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</si>
  <si>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</si>
  <si>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</si>
  <si>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</si>
  <si>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</si>
  <si>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</si>
  <si>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</si>
  <si>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</si>
  <si>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</si>
  <si>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</si>
  <si>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</si>
  <si>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</si>
  <si>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</si>
  <si>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</si>
  <si>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</si>
  <si>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</si>
  <si>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</si>
  <si>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</si>
  <si>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</si>
  <si>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</si>
  <si>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</si>
  <si>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</si>
  <si>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</si>
  <si>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</si>
  <si>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</si>
  <si>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</si>
  <si>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</si>
  <si>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</si>
  <si>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</si>
  <si>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</si>
  <si>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</si>
  <si>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</si>
  <si>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</si>
  <si>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</si>
  <si>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</si>
  <si>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</si>
  <si>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</si>
  <si>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</si>
  <si>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</si>
  <si>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</si>
  <si>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</si>
  <si>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</si>
  <si>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</si>
  <si>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</si>
  <si>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</si>
  <si>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</si>
  <si>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</si>
  <si>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</si>
  <si>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</si>
  <si>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</si>
  <si>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</si>
  <si>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</si>
  <si>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</si>
  <si>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</si>
  <si>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</si>
  <si>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</si>
  <si>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</si>
  <si>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</si>
  <si>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</si>
  <si>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</si>
  <si>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</si>
  <si>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</si>
  <si>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</si>
  <si>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</si>
  <si>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</si>
  <si>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</si>
  <si>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</si>
  <si>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</si>
  <si>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</si>
  <si>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</si>
  <si>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</si>
  <si>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</si>
  <si>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</si>
  <si>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</si>
  <si>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</si>
  <si>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</si>
  <si>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</si>
  <si>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</si>
  <si>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</si>
  <si>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</si>
  <si>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</si>
  <si>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</si>
  <si>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</si>
  <si>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</si>
  <si>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</si>
  <si>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</si>
  <si>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</si>
  <si>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</si>
  <si>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</si>
  <si>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</si>
  <si>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</si>
  <si>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</si>
  <si>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</si>
  <si>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</si>
  <si>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</si>
  <si>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</si>
  <si>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</si>
  <si>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</si>
  <si>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</si>
  <si>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</si>
  <si>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</si>
  <si>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</si>
  <si>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</si>
  <si>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</si>
  <si>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</si>
  <si>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</si>
  <si>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</si>
  <si>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</si>
  <si>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</si>
  <si>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</si>
  <si>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</si>
  <si>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</si>
  <si>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</si>
  <si>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</si>
  <si>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</si>
  <si>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</si>
  <si>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</si>
  <si>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</si>
  <si>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</si>
  <si>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</si>
  <si>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</si>
  <si>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</si>
  <si>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</si>
  <si>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</si>
  <si>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</si>
  <si>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</si>
  <si>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</si>
  <si>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</si>
  <si>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</si>
  <si>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</si>
  <si>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</si>
  <si>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</si>
  <si>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</si>
  <si>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</si>
  <si>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</si>
  <si>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</si>
  <si>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</si>
  <si>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</si>
  <si>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</si>
  <si>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</si>
  <si>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</si>
  <si>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</si>
  <si>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</si>
  <si>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</si>
  <si>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</si>
  <si>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</si>
  <si>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</si>
  <si>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</si>
  <si>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</si>
  <si>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</si>
  <si>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</si>
  <si>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</si>
  <si>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</si>
  <si>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</si>
  <si>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</si>
  <si>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</si>
  <si>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</si>
  <si>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</si>
  <si>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</si>
  <si>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</si>
  <si>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</si>
  <si>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</si>
  <si>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</si>
  <si>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</si>
  <si>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</si>
  <si>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</si>
  <si>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</si>
  <si>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</si>
  <si>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</si>
  <si>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</si>
  <si>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</si>
  <si>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</si>
  <si>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</si>
  <si>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</si>
  <si>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</si>
  <si>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</si>
  <si>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</si>
  <si>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</si>
  <si>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</si>
  <si>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</si>
  <si>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</si>
  <si>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</si>
  <si>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</si>
  <si>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</si>
  <si>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</si>
  <si>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</si>
  <si>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</si>
  <si>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</si>
  <si>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</si>
  <si>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</si>
  <si>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</si>
  <si>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</si>
  <si>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</si>
  <si>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</si>
  <si>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</si>
  <si>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</si>
  <si>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</si>
  <si>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</si>
  <si>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</si>
  <si>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</si>
  <si>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</si>
  <si>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</si>
  <si>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</si>
  <si>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</si>
  <si>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</si>
  <si>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</si>
  <si>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</si>
  <si>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</si>
  <si>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</si>
  <si>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</si>
  <si>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</si>
  <si>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</si>
  <si>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</si>
  <si>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</si>
  <si>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</si>
  <si>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</si>
  <si>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</si>
  <si>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</si>
  <si>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</si>
  <si>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</si>
  <si>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</si>
  <si>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</si>
  <si>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</si>
  <si>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</si>
  <si>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</si>
  <si>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</si>
  <si>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</si>
  <si>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</si>
  <si>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</si>
  <si>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</si>
  <si>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</si>
  <si>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</si>
  <si>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</si>
  <si>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</si>
  <si>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</si>
  <si>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</si>
  <si>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</si>
  <si>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</si>
  <si>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</si>
  <si>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</si>
  <si>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</si>
  <si>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</si>
  <si>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</si>
  <si>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</si>
  <si>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</si>
  <si>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</si>
  <si>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</si>
  <si>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</si>
  <si>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</si>
  <si>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</si>
  <si>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</si>
  <si>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</si>
  <si>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</si>
  <si>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</si>
  <si>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</si>
  <si>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</si>
  <si>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</si>
  <si>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</si>
  <si>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</si>
  <si>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</si>
  <si>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</si>
  <si>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</si>
  <si>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</si>
  <si>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</si>
  <si>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</si>
  <si>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</si>
  <si>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</si>
  <si>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</si>
  <si>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</si>
  <si>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</si>
  <si>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</si>
  <si>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</si>
  <si>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</si>
  <si>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</si>
  <si>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</si>
  <si>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</si>
  <si>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</si>
  <si>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</si>
  <si>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</si>
  <si>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</si>
  <si>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</si>
  <si>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</si>
  <si>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</si>
  <si>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</si>
  <si>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</si>
  <si>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</si>
  <si>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</si>
  <si>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</si>
  <si>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</si>
  <si>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</si>
  <si>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</si>
  <si>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</si>
  <si>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</si>
  <si>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</si>
  <si>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</si>
  <si>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</si>
  <si>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</si>
  <si>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</si>
  <si>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</si>
  <si>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</si>
  <si>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</si>
  <si>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</si>
  <si>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</si>
  <si>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</si>
  <si>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</si>
  <si>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</si>
  <si>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</si>
  <si>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</si>
  <si>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</si>
  <si>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</si>
  <si>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</si>
  <si>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</si>
  <si>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</si>
  <si>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</si>
  <si>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</si>
  <si>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</si>
  <si>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</si>
  <si>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</si>
  <si>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</si>
  <si>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</si>
  <si>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</si>
  <si>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</si>
  <si>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</si>
  <si>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</si>
  <si>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</si>
  <si>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</si>
  <si>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</si>
  <si>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</si>
  <si>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</si>
  <si>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</si>
  <si>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</si>
  <si>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</si>
  <si>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</si>
  <si>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</si>
  <si>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</si>
  <si>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</si>
  <si>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</si>
  <si>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</si>
  <si>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</si>
  <si>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</si>
  <si>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</si>
  <si>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</si>
  <si>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</si>
  <si>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</si>
  <si>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</si>
  <si>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</si>
  <si>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</si>
  <si>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</si>
  <si>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</si>
  <si>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</si>
  <si>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</si>
  <si>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</si>
  <si>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</si>
  <si>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</si>
  <si>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</si>
  <si>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</si>
  <si>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</si>
  <si>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</si>
  <si>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</si>
  <si>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</si>
  <si>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</si>
  <si>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</si>
  <si>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</si>
  <si>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</si>
  <si>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</si>
  <si>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</si>
  <si>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</si>
  <si>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</si>
  <si>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</si>
  <si>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</si>
  <si>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</si>
  <si>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</si>
  <si>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</si>
  <si>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</si>
  <si>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</si>
  <si>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</si>
  <si>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</si>
  <si>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</si>
  <si>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</si>
  <si>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</si>
  <si>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</si>
  <si>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</si>
  <si>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</si>
  <si>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</si>
  <si>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</si>
  <si>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</si>
  <si>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</si>
  <si>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</si>
  <si>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</si>
  <si>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</si>
  <si>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</si>
  <si>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</si>
  <si>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</si>
  <si>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</si>
  <si>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</si>
  <si>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</si>
  <si>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</si>
  <si>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</si>
  <si>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</si>
  <si>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</si>
  <si>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</si>
  <si>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</si>
  <si>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</si>
  <si>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</si>
  <si>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</si>
  <si>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</si>
  <si>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</si>
  <si>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</si>
  <si>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</si>
  <si>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</si>
  <si>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</si>
  <si>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</si>
  <si>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</si>
  <si>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</si>
  <si>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</si>
  <si>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</si>
  <si>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</si>
  <si>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</si>
  <si>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</si>
  <si>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</si>
  <si>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</si>
  <si>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</si>
  <si>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</si>
  <si>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</si>
  <si>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</si>
  <si>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</si>
  <si>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</si>
  <si>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</si>
  <si>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</si>
  <si>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</si>
  <si>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</si>
  <si>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</si>
  <si>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</si>
  <si>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</si>
  <si>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</si>
  <si>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</si>
  <si>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</si>
  <si>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</si>
  <si>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</si>
  <si>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</si>
  <si>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</si>
  <si>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</si>
  <si>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</si>
  <si>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</si>
  <si>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</si>
  <si>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</si>
  <si>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</si>
  <si>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</si>
  <si>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</si>
  <si>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</si>
  <si>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</si>
  <si>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</si>
  <si>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</si>
  <si>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</si>
  <si>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</si>
  <si>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</si>
  <si>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</si>
  <si>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</si>
  <si>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</si>
  <si>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</si>
  <si>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</si>
  <si>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</si>
  <si>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</si>
  <si>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</si>
  <si>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</si>
  <si>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</si>
  <si>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</si>
  <si>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</si>
  <si>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</si>
  <si>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</si>
  <si>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</si>
  <si>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</si>
  <si>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</si>
  <si>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</si>
  <si>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</si>
  <si>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</si>
  <si>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</si>
  <si>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</si>
  <si>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</si>
  <si>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</si>
  <si>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</si>
  <si>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</si>
  <si>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</si>
  <si>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</si>
  <si>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</si>
  <si>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</si>
  <si>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</si>
  <si>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</si>
  <si>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</si>
  <si>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</si>
  <si>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</si>
  <si>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</si>
  <si>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</si>
  <si>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</si>
  <si>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</si>
  <si>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</si>
  <si>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</si>
  <si>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</si>
  <si>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</si>
  <si>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</si>
  <si>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</si>
  <si>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</si>
  <si>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</si>
  <si>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</si>
  <si>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</si>
  <si>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</si>
  <si>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</si>
  <si>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</si>
  <si>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</si>
  <si>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</si>
  <si>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</si>
  <si>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</si>
  <si>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</si>
  <si>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</si>
  <si>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</si>
  <si>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</si>
  <si>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</si>
  <si>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</si>
  <si>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</si>
  <si>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</si>
  <si>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</si>
  <si>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</si>
  <si>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</si>
  <si>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</si>
  <si>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</si>
  <si>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</si>
  <si>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</si>
  <si>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</si>
  <si>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</si>
  <si>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</si>
  <si>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</si>
  <si>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</si>
  <si>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</si>
  <si>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</si>
  <si>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</si>
  <si>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</si>
  <si>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</si>
  <si>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</si>
  <si>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</si>
  <si>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</si>
  <si>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</si>
  <si>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</si>
  <si>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</si>
  <si>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</si>
  <si>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</si>
  <si>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</si>
  <si>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</si>
  <si>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</si>
  <si>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</si>
  <si>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</si>
  <si>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</si>
  <si>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</si>
  <si>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</si>
  <si>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</si>
  <si>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</si>
  <si>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</si>
  <si>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</si>
  <si>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</si>
  <si>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</si>
  <si>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</si>
  <si>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</si>
  <si>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</si>
  <si>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</si>
  <si>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</si>
  <si>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</si>
  <si>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</si>
  <si>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</si>
  <si>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</si>
  <si>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</si>
  <si>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</si>
  <si>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</si>
  <si>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</si>
  <si>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</si>
  <si>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</si>
  <si>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</si>
  <si>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</si>
  <si>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</si>
  <si>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</si>
  <si>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</si>
  <si>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</si>
  <si>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</si>
  <si>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</si>
  <si>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</si>
  <si>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</si>
  <si>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</si>
  <si>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</si>
  <si>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</si>
  <si>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</si>
  <si>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</si>
  <si>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</si>
  <si>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</si>
  <si>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</si>
  <si>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</si>
  <si>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</si>
  <si>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</si>
  <si>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</si>
  <si>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</si>
  <si>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</si>
  <si>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</si>
  <si>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</si>
  <si>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</si>
  <si>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</si>
  <si>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</si>
  <si>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</si>
  <si>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</si>
  <si>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</si>
  <si>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</si>
  <si>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</si>
  <si>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</si>
  <si>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</si>
  <si>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</si>
  <si>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</si>
  <si>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</si>
  <si>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</si>
  <si>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</si>
  <si>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</si>
  <si>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</si>
  <si>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</si>
  <si>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</si>
  <si>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</si>
  <si>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</si>
  <si>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</si>
  <si>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</si>
  <si>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</si>
  <si>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</si>
  <si>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</si>
  <si>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</si>
  <si>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</si>
  <si>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</si>
  <si>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</si>
  <si>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</si>
  <si>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</si>
  <si>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</si>
  <si>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</si>
  <si>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</si>
  <si>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</si>
  <si>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</si>
  <si>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</si>
  <si>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</si>
  <si>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</si>
  <si>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</si>
  <si>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</si>
  <si>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</si>
  <si>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</si>
  <si>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</si>
  <si>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</si>
  <si>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</si>
  <si>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</si>
  <si>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</si>
  <si>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</si>
  <si>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</si>
  <si>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</si>
  <si>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</si>
  <si>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</si>
  <si>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</si>
  <si>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</si>
  <si>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</si>
  <si>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</si>
  <si>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</si>
  <si>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</si>
  <si>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</si>
  <si>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</si>
  <si>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</si>
  <si>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</si>
  <si>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</si>
  <si>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</si>
  <si>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</si>
  <si>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</si>
  <si>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</si>
  <si>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</si>
  <si>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</si>
  <si>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</si>
  <si>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</si>
  <si>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</si>
  <si>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</si>
  <si>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</si>
  <si>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</si>
  <si>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</si>
  <si>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</si>
  <si>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</si>
  <si>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</si>
  <si>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</si>
  <si>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</si>
  <si>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</si>
  <si>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</si>
  <si>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</si>
  <si>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</si>
  <si>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</si>
  <si>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</si>
  <si>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</si>
  <si>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</si>
  <si>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</si>
  <si>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</si>
  <si>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</si>
  <si>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</si>
  <si>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</si>
  <si>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</si>
  <si>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</si>
  <si>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</si>
  <si>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</si>
  <si>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</si>
  <si>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</si>
  <si>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</si>
  <si>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</si>
  <si>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</si>
  <si>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</si>
  <si>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</si>
  <si>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</si>
  <si>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</si>
  <si>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</si>
  <si>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</si>
  <si>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</si>
  <si>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</si>
  <si>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</si>
  <si>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</si>
  <si>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</si>
  <si>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</si>
  <si>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</si>
  <si>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</si>
  <si>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</si>
  <si>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</si>
  <si>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</si>
  <si>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</si>
  <si>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</si>
  <si>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</si>
  <si>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</si>
  <si>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</si>
  <si>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</si>
  <si>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</si>
  <si>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</si>
  <si>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</si>
  <si>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</si>
  <si>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</si>
  <si>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</si>
  <si>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</si>
  <si>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</si>
  <si>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</si>
  <si>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</si>
  <si>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</si>
  <si>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</si>
  <si>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</si>
  <si>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</si>
  <si>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</si>
  <si>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</si>
  <si>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</si>
  <si>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</si>
  <si>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</si>
  <si>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</si>
  <si>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</si>
  <si>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</si>
  <si>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</si>
  <si>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</si>
  <si>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</si>
  <si>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</si>
  <si>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</si>
  <si>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</si>
  <si>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</si>
  <si>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</si>
  <si>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</si>
  <si>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</si>
  <si>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</si>
  <si>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</si>
  <si>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</si>
  <si>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</si>
  <si>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</si>
  <si>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</si>
  <si>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</si>
  <si>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</si>
  <si>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</si>
  <si>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</si>
  <si>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</si>
  <si>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</si>
  <si>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</si>
  <si>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</si>
  <si>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</si>
  <si>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</si>
  <si>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</si>
  <si>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</si>
  <si>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</si>
  <si>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</si>
  <si>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</si>
  <si>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</si>
  <si>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</si>
  <si>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</si>
  <si>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</si>
  <si>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</si>
  <si>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</si>
  <si>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</si>
  <si>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</si>
  <si>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</si>
  <si>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</si>
  <si>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</si>
  <si>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</si>
  <si>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</si>
  <si>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</si>
  <si>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</si>
  <si>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</si>
  <si>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</si>
  <si>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</si>
  <si>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</si>
  <si>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</si>
  <si>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</si>
  <si>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</si>
  <si>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</si>
  <si>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</si>
  <si>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</si>
  <si>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</si>
  <si>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</si>
  <si>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</si>
  <si>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</si>
  <si>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</si>
  <si>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</si>
  <si>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</si>
  <si>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</si>
  <si>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</si>
  <si>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</si>
  <si>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</si>
  <si>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</si>
  <si>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</si>
  <si>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</si>
  <si>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</si>
  <si>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</si>
  <si>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</si>
  <si>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</si>
  <si>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</si>
  <si>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</si>
  <si>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</si>
  <si>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</si>
  <si>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</si>
  <si>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</si>
  <si>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</si>
  <si>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</si>
  <si>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</si>
  <si>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</si>
  <si>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</si>
  <si>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</si>
  <si>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</si>
  <si>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</si>
  <si>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</si>
  <si>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</si>
  <si>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</si>
  <si>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</si>
  <si>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</si>
  <si>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</si>
  <si>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</si>
  <si>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</si>
  <si>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</si>
  <si>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</si>
  <si>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</si>
  <si>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</si>
  <si>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</si>
  <si>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</si>
  <si>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</si>
  <si>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</si>
  <si>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</si>
  <si>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</si>
  <si>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</si>
  <si>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</si>
  <si>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</si>
  <si>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</si>
  <si>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</si>
  <si>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</si>
  <si>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</si>
  <si>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</si>
  <si>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</si>
  <si>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</si>
  <si>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</si>
  <si>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</si>
  <si>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</si>
  <si>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</si>
  <si>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</si>
  <si>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</si>
  <si>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</si>
  <si>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</si>
  <si>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</si>
  <si>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</si>
  <si>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</si>
  <si>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</si>
  <si>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</si>
  <si>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</si>
  <si>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</si>
  <si>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</si>
  <si>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</si>
  <si>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</si>
  <si>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</si>
  <si>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</si>
  <si>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</si>
  <si>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</si>
  <si>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</si>
  <si>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</si>
  <si>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</si>
  <si>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</si>
  <si>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</si>
  <si>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</si>
  <si>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</si>
  <si>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</si>
  <si>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</si>
  <si>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</si>
  <si>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</si>
  <si>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</si>
  <si>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</si>
  <si>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</si>
  <si>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</si>
  <si>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</si>
  <si>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</si>
  <si>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</si>
  <si>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</si>
  <si>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</si>
  <si>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</si>
  <si>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</si>
  <si>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</si>
  <si>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</si>
  <si>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</si>
  <si>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</si>
  <si>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</si>
  <si>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</si>
  <si>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</si>
  <si>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</si>
  <si>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</si>
  <si>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</si>
  <si>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</si>
  <si>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</si>
  <si>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</si>
  <si>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</si>
  <si>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</si>
  <si>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</si>
  <si>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</si>
  <si>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</si>
  <si>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</si>
  <si>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</si>
  <si>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</si>
  <si>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</si>
  <si>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</si>
  <si>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</si>
  <si>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</si>
  <si>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</si>
  <si>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</si>
  <si>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</si>
  <si>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</si>
  <si>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</si>
  <si>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</si>
  <si>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</si>
  <si>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</si>
  <si>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</si>
  <si>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</si>
  <si>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</si>
  <si>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</si>
  <si>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</si>
  <si>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</si>
  <si>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</si>
  <si>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</si>
  <si>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</si>
  <si>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</si>
  <si>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</si>
  <si>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</si>
  <si>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</si>
  <si>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</si>
  <si>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</si>
  <si>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</si>
  <si>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</si>
  <si>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</si>
  <si>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</si>
  <si>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</si>
  <si>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</si>
  <si>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</si>
  <si>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</si>
  <si>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</si>
  <si>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</si>
  <si>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</si>
  <si>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</si>
  <si>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</si>
  <si>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</si>
  <si>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</si>
  <si>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</si>
  <si>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</si>
  <si>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</si>
  <si>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</si>
  <si>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</si>
  <si>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</si>
  <si>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</si>
  <si>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</si>
  <si>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</si>
  <si>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</si>
  <si>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</si>
  <si>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</si>
  <si>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</si>
  <si>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</si>
  <si>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</si>
  <si>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</si>
  <si>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</si>
  <si>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</si>
  <si>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</si>
  <si>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</si>
  <si>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</si>
  <si>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</si>
  <si>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</si>
  <si>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</si>
  <si>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</si>
  <si>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</si>
  <si>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</si>
  <si>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</si>
  <si>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</si>
  <si>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</si>
  <si>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</si>
  <si>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</si>
  <si>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</si>
  <si>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</si>
  <si>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</si>
  <si>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</si>
  <si>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</si>
  <si>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</si>
  <si>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</si>
  <si>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</si>
  <si>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</si>
  <si>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</si>
  <si>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</si>
  <si>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</si>
  <si>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</si>
  <si>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</si>
  <si>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</si>
  <si>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</si>
  <si>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</si>
  <si>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</si>
  <si>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</si>
  <si>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</si>
  <si>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</si>
  <si>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</si>
  <si>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</si>
  <si>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</si>
  <si>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</si>
  <si>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</si>
  <si>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</si>
  <si>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</si>
  <si>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</si>
  <si>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</si>
  <si>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</si>
  <si>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</si>
  <si>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</si>
  <si>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</si>
  <si>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</si>
  <si>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</si>
  <si>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</si>
  <si>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</si>
  <si>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</si>
  <si>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</si>
  <si>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</si>
  <si>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</si>
  <si>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</si>
  <si>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</si>
  <si>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</si>
  <si>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</si>
  <si>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</si>
  <si>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</si>
  <si>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</si>
  <si>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</si>
  <si>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</si>
  <si>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</si>
  <si>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</si>
  <si>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</si>
  <si>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</si>
  <si>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</si>
  <si>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</si>
  <si>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</si>
  <si>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</si>
  <si>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</si>
  <si>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</si>
  <si>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</si>
  <si>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</si>
  <si>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</si>
  <si>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</si>
  <si>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</si>
  <si>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</si>
  <si>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</si>
  <si>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</si>
  <si>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</si>
  <si>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</si>
  <si>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</si>
  <si>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</si>
  <si>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</si>
  <si>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</si>
  <si>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</si>
  <si>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</si>
  <si>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</si>
  <si>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</si>
  <si>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</si>
  <si>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</si>
  <si>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</si>
  <si>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</si>
  <si>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</si>
  <si>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</si>
  <si>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</si>
  <si>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</si>
  <si>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</si>
  <si>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</si>
  <si>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</si>
  <si>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</si>
  <si>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</si>
  <si>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</si>
  <si>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</si>
  <si>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</si>
  <si>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</si>
  <si>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</si>
  <si>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</si>
  <si>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</si>
  <si>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</si>
  <si>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</si>
  <si>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</si>
  <si>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</si>
  <si>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</si>
  <si>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</si>
  <si>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</si>
  <si>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</si>
  <si>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</si>
  <si>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</si>
  <si>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</si>
  <si>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</si>
  <si>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</si>
  <si>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</si>
  <si>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</si>
  <si>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</si>
  <si>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</si>
  <si>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</si>
  <si>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</si>
  <si>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</si>
  <si>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</si>
  <si>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</si>
  <si>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</si>
  <si>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</si>
  <si>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</si>
  <si>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</si>
  <si>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</si>
  <si>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</si>
  <si>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</si>
  <si>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</si>
  <si>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</si>
  <si>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</si>
  <si>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</si>
  <si>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</si>
  <si>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</si>
  <si>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</si>
  <si>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</si>
  <si>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</si>
  <si>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</si>
  <si>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</si>
  <si>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</si>
  <si>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</si>
  <si>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</si>
  <si>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</si>
  <si>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</si>
  <si>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</si>
  <si>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</si>
  <si>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</si>
  <si>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</si>
  <si>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</si>
  <si>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</si>
  <si>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</si>
  <si>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</si>
  <si>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</si>
  <si>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</si>
  <si>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</si>
  <si>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</si>
  <si>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</si>
  <si>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</si>
  <si>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</si>
  <si>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</si>
  <si>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</si>
  <si>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</si>
  <si>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</si>
  <si>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</si>
  <si>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</si>
  <si>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</si>
  <si>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</si>
  <si>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</si>
  <si>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</si>
  <si>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</si>
  <si>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</si>
  <si>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</si>
  <si>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</si>
  <si>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</si>
  <si>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</si>
  <si>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</si>
  <si>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</si>
  <si>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</si>
  <si>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</si>
  <si>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</si>
  <si>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</si>
  <si>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</si>
  <si>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</si>
  <si>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</si>
  <si>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</si>
  <si>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</si>
  <si>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</si>
  <si>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</si>
  <si>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</si>
  <si>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</si>
  <si>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</si>
  <si>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</si>
  <si>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</si>
  <si>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</si>
  <si>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</si>
  <si>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</si>
  <si>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</si>
  <si>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</si>
  <si>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</si>
  <si>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</si>
  <si>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</si>
  <si>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</si>
  <si>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</si>
  <si>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</si>
  <si>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</si>
  <si>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</si>
  <si>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</si>
  <si>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</si>
  <si>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</si>
  <si>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</si>
  <si>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</si>
  <si>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</si>
  <si>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</si>
  <si>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</si>
  <si>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</si>
  <si>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</si>
  <si>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</si>
  <si>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</si>
  <si>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</si>
  <si>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</si>
  <si>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</si>
  <si>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</si>
  <si>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</si>
  <si>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</si>
  <si>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</si>
  <si>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</si>
  <si>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</si>
  <si>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</si>
  <si>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</si>
  <si>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</si>
  <si>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</si>
  <si>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</si>
  <si>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</si>
  <si>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</si>
  <si>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</si>
  <si>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</si>
  <si>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</si>
  <si>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</si>
  <si>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</si>
  <si>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</si>
  <si>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</si>
  <si>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</si>
  <si>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</si>
  <si>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</si>
  <si>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</si>
  <si>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</si>
  <si>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</si>
  <si>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</si>
  <si>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</si>
  <si>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</si>
  <si>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</si>
  <si>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</si>
  <si>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</si>
  <si>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</si>
  <si>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</si>
  <si>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</si>
  <si>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</si>
  <si>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</si>
  <si>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</si>
  <si>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</si>
  <si>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</si>
  <si>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</si>
  <si>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</si>
  <si>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</si>
  <si>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</si>
  <si>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</si>
  <si>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</si>
  <si>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</si>
  <si>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</si>
  <si>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</si>
  <si>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</si>
  <si>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</si>
  <si>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</si>
  <si>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</si>
  <si>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</si>
  <si>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</si>
  <si>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</si>
  <si>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</si>
  <si>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</si>
  <si>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</si>
  <si>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</si>
  <si>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</si>
  <si>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</si>
  <si>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</si>
  <si>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</si>
  <si>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</si>
  <si>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</si>
  <si>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</si>
  <si>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</si>
  <si>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</si>
  <si>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</si>
  <si>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</si>
  <si>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</si>
  <si>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</si>
  <si>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</si>
  <si>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</si>
  <si>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</si>
  <si>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</si>
  <si>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</si>
  <si>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</si>
  <si>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</si>
  <si>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</si>
  <si>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</si>
  <si>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</si>
  <si>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</si>
  <si>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</si>
  <si>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</si>
  <si>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</si>
  <si>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</si>
  <si>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</si>
  <si>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</si>
  <si>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</si>
  <si>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</si>
  <si>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</si>
  <si>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</si>
  <si>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</si>
  <si>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</si>
  <si>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</si>
  <si>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</si>
  <si>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</si>
  <si>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</si>
  <si>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</si>
  <si>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</si>
  <si>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</si>
  <si>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</si>
  <si>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</si>
  <si>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</si>
  <si>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</si>
  <si>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</si>
  <si>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</si>
  <si>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</si>
  <si>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</si>
  <si>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</si>
  <si>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</si>
  <si>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</si>
  <si>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</si>
  <si>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</si>
  <si>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</si>
  <si>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</si>
  <si>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</si>
  <si>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</si>
  <si>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</si>
  <si>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</si>
  <si>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</si>
  <si>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</si>
  <si>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</si>
  <si>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</si>
  <si>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</si>
  <si>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</si>
  <si>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</si>
  <si>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</si>
  <si>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</si>
  <si>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</si>
  <si>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</si>
  <si>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</si>
  <si>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</si>
  <si>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</si>
  <si>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</si>
  <si>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</si>
  <si>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</si>
  <si>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</si>
  <si>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</si>
  <si>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</si>
  <si>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</si>
  <si>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</si>
  <si>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</si>
  <si>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</si>
  <si>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</si>
  <si>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</si>
  <si>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</si>
  <si>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</si>
  <si>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</si>
  <si>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</si>
  <si>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</si>
  <si>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</si>
  <si>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</si>
  <si>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</si>
  <si>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</si>
  <si>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</si>
  <si>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</si>
  <si>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</si>
  <si>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</si>
  <si>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</si>
  <si>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</si>
  <si>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</si>
  <si>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</si>
  <si>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</si>
  <si>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</si>
  <si>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</si>
  <si>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</si>
  <si>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</si>
  <si>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</si>
  <si>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</si>
  <si>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</si>
  <si>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</si>
  <si>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</si>
  <si>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</si>
  <si>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</si>
  <si>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</si>
  <si>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</si>
  <si>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</si>
  <si>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</si>
  <si>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</si>
  <si>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</si>
  <si>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</si>
  <si>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</si>
  <si>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</si>
  <si>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</si>
  <si>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</si>
  <si>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</si>
  <si>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</si>
  <si>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</si>
  <si>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</si>
  <si>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</si>
  <si>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</si>
  <si>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</si>
  <si>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</si>
  <si>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</si>
  <si>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</si>
  <si>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</si>
  <si>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</si>
  <si>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</si>
  <si>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</si>
  <si>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</si>
  <si>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</si>
  <si>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</si>
  <si>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</si>
  <si>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</si>
  <si>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</si>
  <si>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</si>
  <si>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</si>
  <si>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</si>
  <si>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</si>
  <si>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</si>
  <si>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</si>
  <si>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</si>
  <si>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</si>
  <si>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</si>
  <si>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</si>
  <si>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</si>
  <si>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</si>
  <si>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</si>
  <si>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</si>
  <si>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</si>
  <si>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</si>
  <si>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</si>
  <si>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</si>
  <si>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</si>
  <si>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</si>
  <si>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</si>
  <si>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</si>
  <si>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</si>
  <si>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</si>
  <si>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</si>
  <si>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</si>
  <si>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</si>
  <si>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</si>
  <si>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</si>
  <si>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</si>
  <si>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</si>
  <si>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</si>
  <si>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</si>
  <si>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</si>
  <si>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</si>
  <si>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</si>
  <si>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</si>
  <si>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</si>
  <si>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</si>
  <si>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</si>
  <si>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</si>
  <si>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</si>
  <si>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</si>
  <si>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</si>
  <si>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</si>
  <si>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</si>
  <si>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</si>
  <si>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</si>
  <si>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</si>
  <si>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</si>
  <si>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</si>
  <si>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</si>
  <si>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</si>
  <si>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</si>
  <si>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</si>
  <si>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</si>
  <si>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</si>
  <si>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</si>
  <si>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</si>
  <si>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</si>
  <si>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</si>
  <si>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</si>
  <si>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</si>
  <si>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</si>
  <si>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</si>
  <si>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</si>
  <si>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</si>
  <si>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</si>
  <si>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</si>
  <si>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</si>
  <si>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</si>
  <si>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</si>
  <si>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</si>
  <si>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</si>
  <si>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</si>
  <si>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</si>
  <si>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</si>
  <si>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</si>
  <si>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</si>
  <si>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</si>
  <si>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</si>
  <si>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</si>
  <si>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</si>
  <si>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</si>
  <si>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</si>
  <si>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</si>
  <si>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</si>
  <si>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</si>
  <si>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</si>
  <si>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</si>
  <si>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</si>
  <si>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</si>
  <si>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</si>
  <si>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</si>
  <si>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</si>
  <si>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</si>
  <si>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</si>
  <si>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</si>
  <si>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</si>
  <si>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</si>
  <si>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</si>
  <si>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</si>
  <si>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</si>
  <si>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</si>
  <si>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</si>
  <si>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</si>
  <si>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</si>
  <si>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</si>
  <si>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</si>
  <si>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</si>
  <si>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</si>
  <si>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</si>
  <si>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</si>
  <si>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</si>
  <si>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</si>
  <si>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</si>
  <si>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</si>
  <si>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</si>
  <si>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</si>
  <si>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</si>
  <si>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</si>
  <si>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</si>
  <si>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</si>
  <si>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</si>
  <si>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</si>
  <si>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</si>
  <si>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</si>
  <si>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</si>
  <si>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</si>
  <si>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</si>
  <si>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</si>
  <si>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</si>
  <si>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</si>
  <si>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</si>
  <si>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</si>
  <si>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</si>
  <si>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</si>
  <si>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</si>
  <si>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</si>
  <si>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</si>
  <si>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</si>
  <si>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</si>
  <si>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</si>
  <si>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</si>
  <si>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</si>
  <si>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</si>
  <si>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</si>
  <si>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</si>
  <si>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</si>
  <si>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</si>
  <si>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</si>
  <si>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</si>
  <si>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</si>
  <si>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</si>
  <si>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</si>
  <si>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</si>
  <si>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</si>
  <si>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</si>
  <si>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</si>
  <si>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</si>
  <si>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</si>
  <si>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</si>
  <si>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</si>
  <si>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</si>
  <si>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</si>
  <si>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</si>
  <si>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</si>
  <si>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</si>
  <si>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</si>
  <si>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</si>
  <si>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</si>
  <si>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</si>
  <si>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</si>
  <si>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</si>
  <si>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</si>
  <si>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</si>
  <si>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</si>
  <si>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</si>
  <si>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</si>
  <si>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</si>
  <si>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</si>
  <si>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</si>
  <si>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</si>
  <si>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</si>
  <si>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</si>
  <si>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</si>
  <si>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</si>
  <si>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</si>
  <si>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</si>
  <si>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</si>
  <si>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</si>
  <si>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</si>
  <si>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</si>
  <si>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</si>
  <si>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</si>
  <si>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</si>
  <si>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</si>
  <si>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</si>
  <si>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</si>
  <si>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</si>
  <si>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</si>
  <si>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</si>
  <si>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</si>
  <si>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</si>
  <si>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</si>
  <si>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</si>
  <si>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</si>
  <si>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</si>
  <si>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</si>
  <si>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</si>
  <si>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</si>
  <si>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</si>
  <si>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</si>
  <si>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</si>
  <si>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</si>
  <si>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</si>
  <si>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</si>
  <si>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</si>
  <si>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</si>
  <si>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</si>
  <si>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</si>
  <si>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</si>
  <si>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</si>
  <si>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</si>
  <si>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</si>
  <si>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</si>
  <si>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</si>
  <si>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</si>
  <si>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</si>
  <si>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</si>
  <si>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</si>
  <si>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</si>
  <si>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</si>
  <si>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</si>
  <si>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</si>
  <si>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</si>
  <si>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</si>
  <si>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</si>
  <si>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</si>
  <si>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</si>
  <si>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</si>
  <si>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</si>
  <si>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</si>
  <si>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</si>
  <si>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</si>
  <si>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</si>
  <si>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</si>
  <si>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</si>
  <si>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</si>
  <si>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</si>
  <si>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</si>
  <si>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</si>
  <si>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</si>
  <si>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</si>
  <si>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</si>
  <si>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</si>
  <si>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</si>
  <si>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</si>
  <si>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</si>
  <si>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</si>
  <si>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</si>
  <si>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</si>
  <si>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</si>
  <si>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</si>
  <si>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</si>
  <si>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</si>
  <si>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</si>
  <si>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</si>
  <si>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</si>
  <si>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</si>
  <si>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</si>
  <si>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</si>
  <si>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</si>
  <si>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</si>
  <si>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</si>
  <si>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</si>
  <si>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</si>
  <si>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</si>
  <si>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</si>
  <si>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</si>
  <si>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</si>
  <si>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</si>
  <si>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</si>
  <si>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</si>
  <si>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</si>
  <si>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</si>
  <si>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</si>
  <si>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</si>
  <si>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</si>
  <si>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</si>
  <si>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</si>
  <si>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</si>
  <si>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</si>
  <si>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</si>
  <si>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</si>
  <si>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</si>
  <si>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</si>
  <si>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</si>
  <si>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</si>
  <si>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</si>
  <si>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</si>
  <si>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</si>
  <si>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</si>
  <si>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</si>
  <si>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</si>
  <si>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</si>
  <si>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</si>
  <si>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</si>
  <si>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</si>
  <si>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</si>
  <si>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</si>
  <si>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</si>
  <si>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</si>
  <si>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</si>
  <si>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</si>
  <si>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</si>
  <si>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</si>
  <si>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</si>
  <si>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</si>
  <si>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</si>
  <si>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</si>
  <si>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</si>
  <si>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</si>
  <si>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</si>
  <si>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</si>
  <si>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</si>
  <si>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</si>
  <si>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</si>
  <si>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</si>
  <si>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</si>
  <si>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</si>
  <si>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</si>
  <si>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</si>
  <si>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</si>
  <si>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</si>
  <si>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</si>
  <si>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</si>
  <si>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</si>
  <si>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</si>
  <si>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</si>
  <si>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</si>
  <si>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</si>
  <si>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</si>
  <si>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</si>
  <si>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</si>
  <si>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</si>
  <si>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</si>
  <si>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</si>
  <si>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</si>
  <si>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</si>
  <si>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</si>
  <si>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</si>
  <si>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</si>
  <si>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</si>
  <si>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</si>
  <si>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</si>
  <si>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</si>
  <si>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</si>
  <si>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</si>
  <si>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</si>
  <si>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</si>
  <si>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</si>
  <si>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</si>
  <si>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</si>
  <si>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</si>
  <si>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</si>
  <si>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</si>
  <si>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</si>
  <si>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</si>
  <si>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</si>
  <si>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</si>
  <si>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</si>
  <si>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</si>
  <si>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</si>
  <si>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</si>
  <si>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</si>
  <si>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</si>
  <si>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</si>
  <si>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</si>
  <si>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</si>
  <si>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</si>
  <si>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</si>
  <si>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</si>
  <si>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</si>
  <si>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</si>
  <si>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</si>
  <si>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</si>
  <si>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</si>
  <si>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</si>
  <si>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</si>
  <si>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</si>
  <si>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</si>
  <si>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</si>
  <si>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</si>
  <si>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</si>
  <si>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</si>
  <si>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</si>
  <si>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</si>
  <si>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</si>
  <si>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</si>
  <si>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</si>
  <si>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</si>
  <si>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</si>
  <si>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</si>
  <si>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</si>
  <si>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</si>
  <si>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</si>
  <si>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</si>
  <si>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</si>
  <si>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</si>
  <si>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</si>
  <si>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</si>
  <si>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</si>
  <si>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</si>
  <si>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</si>
  <si>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</si>
  <si>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</si>
  <si>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</si>
  <si>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</si>
  <si>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</si>
  <si>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</si>
  <si>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</si>
  <si>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</si>
  <si>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</si>
  <si>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</si>
  <si>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</si>
  <si>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</si>
  <si>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</si>
  <si>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</si>
  <si>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</si>
  <si>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</si>
  <si>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</si>
  <si>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</si>
  <si>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</si>
  <si>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</si>
  <si>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</si>
  <si>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</si>
  <si>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</si>
  <si>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</si>
  <si>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</si>
  <si>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</si>
  <si>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</si>
  <si>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</si>
  <si>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</si>
  <si>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</si>
  <si>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</si>
  <si>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</si>
  <si>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</si>
  <si>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</si>
  <si>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</si>
  <si>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</si>
  <si>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</si>
  <si>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</si>
  <si>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</si>
  <si>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</si>
  <si>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</si>
  <si>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</si>
  <si>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</si>
  <si>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</si>
  <si>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</si>
  <si>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</si>
  <si>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</si>
  <si>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</si>
  <si>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</si>
  <si>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</si>
  <si>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</si>
  <si>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</si>
  <si>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</si>
  <si>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</si>
  <si>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</si>
  <si>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</si>
  <si>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</si>
  <si>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</si>
  <si>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</si>
  <si>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</si>
  <si>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</si>
  <si>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</si>
  <si>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</si>
  <si>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</si>
  <si>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</si>
  <si>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</si>
  <si>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</si>
  <si>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</si>
  <si>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</si>
  <si>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</si>
  <si>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</si>
  <si>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</si>
  <si>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</si>
  <si>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</si>
  <si>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</si>
  <si>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</si>
  <si>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</si>
  <si>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</si>
  <si>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</si>
  <si>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</si>
  <si>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</si>
  <si>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</si>
  <si>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</si>
  <si>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</si>
  <si>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</si>
  <si>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</si>
  <si>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</si>
  <si>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</si>
  <si>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</si>
  <si>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</si>
  <si>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</si>
  <si>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</si>
  <si>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</si>
  <si>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</si>
  <si>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</si>
  <si>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</si>
  <si>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</si>
  <si>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</si>
  <si>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</si>
  <si>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</si>
  <si>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</si>
  <si>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</si>
  <si>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</si>
  <si>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</si>
  <si>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</si>
  <si>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</si>
  <si>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</si>
  <si>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</si>
  <si>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</si>
  <si>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</si>
  <si>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</si>
  <si>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</si>
  <si>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</si>
  <si>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</si>
  <si>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</si>
  <si>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</si>
  <si>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</si>
  <si>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</si>
  <si>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</si>
  <si>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</si>
  <si>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</si>
  <si>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</si>
  <si>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</si>
  <si>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</si>
  <si>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</si>
  <si>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</si>
  <si>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</si>
  <si>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</si>
  <si>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</si>
  <si>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</si>
  <si>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</si>
  <si>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</si>
  <si>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</si>
  <si>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</si>
  <si>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</si>
  <si>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</si>
  <si>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</si>
  <si>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</si>
  <si>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</si>
  <si>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</si>
  <si>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</si>
  <si>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</si>
  <si>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</si>
  <si>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</si>
  <si>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</si>
  <si>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</si>
  <si>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</si>
  <si>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</si>
  <si>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</si>
  <si>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</si>
  <si>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</si>
  <si>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</si>
  <si>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</si>
  <si>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</si>
  <si>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</si>
  <si>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</si>
  <si>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</si>
  <si>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</si>
  <si>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</si>
  <si>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</si>
  <si>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</si>
  <si>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</si>
  <si>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</si>
  <si>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</si>
  <si>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</si>
  <si>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</si>
  <si>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</si>
  <si>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</si>
  <si>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</si>
  <si>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</si>
  <si>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</si>
  <si>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</si>
  <si>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</si>
  <si>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</si>
  <si>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</si>
  <si>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</si>
  <si>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</si>
  <si>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</si>
  <si>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</si>
  <si>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</si>
  <si>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</si>
  <si>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</si>
  <si>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</si>
  <si>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</si>
  <si>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</si>
  <si>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</si>
  <si>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</si>
  <si>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</si>
  <si>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</si>
  <si>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</si>
  <si>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</si>
  <si>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</si>
  <si>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</si>
  <si>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</si>
  <si>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</si>
  <si>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</si>
  <si>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</si>
  <si>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</si>
  <si>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</si>
  <si>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</si>
  <si>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</si>
  <si>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</si>
  <si>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</si>
  <si>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</si>
  <si>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</si>
  <si>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</si>
  <si>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</si>
  <si>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</si>
  <si>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</si>
  <si>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</si>
  <si>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</si>
  <si>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</si>
  <si>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</si>
  <si>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</si>
  <si>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</si>
  <si>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</si>
  <si>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</si>
  <si>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</si>
  <si>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</si>
  <si>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</si>
  <si>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</si>
  <si>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</si>
  <si>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</si>
  <si>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</si>
  <si>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</si>
  <si>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</si>
  <si>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</si>
  <si>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</si>
  <si>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</si>
  <si>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</si>
  <si>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</si>
  <si>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</si>
  <si>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</si>
  <si>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</si>
  <si>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</si>
  <si>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</si>
  <si>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</si>
  <si>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</si>
  <si>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</si>
  <si>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</si>
  <si>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</si>
  <si>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</si>
  <si>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</si>
  <si>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</si>
  <si>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</si>
  <si>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</si>
  <si>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</si>
  <si>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</si>
  <si>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</si>
  <si>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</si>
  <si>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</si>
  <si>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</si>
  <si>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</si>
  <si>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</si>
  <si>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</si>
  <si>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</si>
  <si>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</si>
  <si>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</si>
  <si>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</si>
  <si>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</si>
  <si>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</si>
  <si>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</si>
  <si>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</si>
  <si>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</si>
  <si>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</si>
  <si>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</si>
  <si>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</si>
  <si>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</si>
  <si>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</si>
  <si>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</si>
  <si>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</si>
  <si>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</si>
  <si>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</si>
  <si>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</si>
  <si>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</si>
  <si>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</si>
  <si>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</si>
  <si>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</si>
  <si>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</si>
  <si>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</si>
  <si>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</si>
  <si>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</si>
  <si>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</si>
  <si>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</si>
  <si>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</si>
  <si>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</si>
  <si>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</si>
  <si>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</si>
  <si>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</si>
  <si>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</si>
  <si>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</si>
  <si>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</si>
  <si>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</si>
  <si>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</si>
  <si>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</si>
  <si>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</si>
  <si>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</si>
  <si>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</si>
  <si>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</si>
  <si>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</si>
  <si>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</si>
  <si>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</si>
  <si>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</si>
  <si>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</si>
  <si>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</si>
  <si>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</si>
  <si>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</si>
  <si>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</si>
  <si>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</si>
  <si>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</si>
  <si>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</si>
  <si>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</si>
  <si>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</si>
  <si>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</si>
  <si>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</si>
  <si>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</si>
  <si>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</si>
  <si>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</si>
  <si>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</si>
  <si>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</si>
  <si>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</si>
  <si>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</si>
  <si>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</si>
  <si>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</si>
  <si>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</si>
  <si>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</si>
  <si>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</si>
  <si>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</si>
  <si>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</si>
  <si>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</si>
  <si>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</si>
  <si>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</si>
  <si>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</si>
  <si>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</si>
  <si>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</si>
  <si>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</si>
  <si>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</si>
  <si>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</si>
  <si>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</si>
  <si>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</si>
  <si>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</si>
  <si>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</si>
  <si>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</si>
  <si>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</si>
  <si>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</si>
  <si>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</si>
  <si>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</si>
  <si>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</si>
  <si>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</si>
  <si>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</si>
  <si>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</si>
  <si>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</si>
  <si>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</si>
  <si>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</si>
  <si>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</si>
  <si>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</si>
  <si>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</si>
  <si>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</si>
  <si>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</si>
  <si>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</si>
  <si>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</si>
  <si>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</si>
  <si>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</si>
  <si>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</si>
  <si>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</si>
  <si>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</si>
  <si>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</si>
  <si>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</si>
  <si>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</si>
  <si>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</si>
  <si>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</si>
  <si>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</si>
  <si>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</si>
  <si>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</si>
  <si>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</si>
  <si>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</si>
  <si>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</si>
  <si>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</si>
  <si>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</si>
  <si>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</si>
  <si>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</si>
  <si>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</si>
  <si>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</si>
  <si>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</si>
  <si>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</si>
  <si>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</si>
  <si>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</si>
  <si>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</si>
  <si>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</si>
  <si>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</si>
  <si>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</si>
  <si>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</si>
  <si>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</si>
  <si>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</si>
  <si>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</si>
  <si>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</si>
  <si>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</si>
  <si>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</si>
  <si>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</si>
  <si>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</si>
  <si>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</si>
  <si>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</si>
  <si>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</si>
  <si>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</si>
  <si>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</si>
  <si>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</si>
  <si>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</si>
  <si>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</si>
  <si>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</si>
  <si>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</si>
  <si>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</si>
  <si>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</si>
  <si>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</si>
  <si>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</si>
  <si>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</si>
  <si>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</si>
  <si>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</si>
  <si>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</si>
  <si>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</si>
  <si>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</si>
  <si>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</si>
  <si>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</si>
  <si>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</si>
  <si>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</si>
  <si>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</si>
  <si>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</si>
  <si>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</si>
  <si>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</si>
  <si>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</si>
  <si>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</si>
  <si>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</si>
  <si>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</si>
  <si>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</si>
  <si>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</si>
  <si>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</si>
  <si>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</si>
  <si>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</si>
  <si>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</si>
  <si>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</si>
  <si>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</si>
  <si>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</si>
  <si>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</si>
  <si>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</si>
  <si>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</si>
  <si>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</si>
  <si>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</si>
  <si>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</si>
  <si>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</si>
  <si>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</si>
  <si>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</si>
  <si>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</si>
  <si>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</si>
  <si>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</si>
  <si>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</si>
  <si>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</si>
  <si>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</si>
  <si>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</si>
  <si>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</si>
  <si>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</si>
  <si>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</si>
  <si>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</si>
  <si>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</si>
  <si>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</si>
  <si>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</si>
  <si>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</si>
  <si>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</si>
  <si>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</si>
  <si>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</si>
  <si>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</si>
  <si>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</si>
  <si>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</si>
  <si>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</si>
  <si>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</si>
  <si>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</si>
  <si>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</si>
  <si>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</si>
  <si>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</si>
  <si>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</si>
  <si>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</si>
  <si>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</si>
  <si>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</si>
  <si>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</si>
  <si>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</si>
  <si>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</si>
  <si>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</si>
  <si>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</si>
  <si>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</si>
  <si>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</si>
  <si>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</si>
  <si>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</si>
  <si>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</si>
  <si>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</si>
  <si>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</si>
  <si>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</si>
  <si>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</si>
  <si>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</si>
  <si>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</si>
  <si>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</si>
  <si>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</si>
  <si>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</si>
  <si>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</si>
  <si>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</si>
  <si>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</si>
  <si>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</si>
  <si>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</si>
  <si>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</si>
  <si>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</si>
  <si>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</si>
  <si>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</si>
  <si>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</si>
  <si>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</si>
  <si>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</si>
  <si>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</si>
  <si>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</si>
  <si>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</si>
  <si>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</si>
  <si>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</si>
  <si>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</si>
  <si>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</si>
  <si>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</si>
  <si>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</si>
  <si>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</si>
  <si>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</si>
  <si>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</si>
  <si>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</si>
  <si>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</si>
  <si>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</si>
  <si>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</si>
  <si>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</si>
  <si>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</si>
  <si>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</si>
  <si>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</si>
  <si>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</si>
  <si>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</si>
  <si>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</si>
  <si>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</si>
  <si>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</si>
  <si>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</si>
  <si>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</si>
  <si>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</si>
  <si>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</si>
  <si>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</si>
  <si>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</si>
  <si>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</si>
  <si>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</si>
  <si>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</si>
  <si>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</si>
  <si>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</si>
  <si>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</si>
  <si>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</si>
  <si>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</si>
  <si>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</si>
  <si>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</si>
  <si>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</si>
  <si>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</si>
  <si>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</si>
  <si>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</si>
  <si>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</si>
  <si>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</si>
  <si>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</si>
  <si>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</si>
  <si>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</si>
  <si>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</si>
  <si>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</si>
  <si>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</si>
  <si>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</si>
  <si>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</si>
  <si>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</si>
  <si>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</si>
  <si>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</si>
  <si>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</si>
  <si>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</si>
  <si>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</si>
  <si>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</si>
  <si>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</si>
  <si>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</si>
  <si>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</si>
  <si>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</si>
  <si>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</si>
  <si>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</si>
  <si>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</si>
  <si>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</si>
  <si>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</si>
  <si>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</si>
  <si>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</si>
  <si>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</si>
  <si>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</si>
  <si>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</si>
  <si>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</si>
  <si>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</si>
  <si>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</si>
  <si>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</si>
  <si>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</si>
  <si>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</si>
  <si>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</si>
  <si>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</si>
  <si>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</si>
  <si>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</si>
  <si>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</si>
  <si>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</si>
  <si>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</si>
  <si>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</si>
  <si>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</si>
  <si>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</si>
  <si>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</si>
  <si>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</si>
  <si>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</si>
  <si>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</si>
  <si>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</si>
  <si>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</si>
  <si>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</si>
  <si>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</si>
  <si>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</si>
  <si>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</si>
  <si>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</si>
  <si>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</si>
  <si>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</si>
  <si>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</si>
  <si>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</si>
  <si>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</si>
  <si>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</si>
  <si>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</si>
  <si>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</si>
  <si>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</si>
  <si>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</si>
  <si>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</si>
  <si>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</si>
  <si>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</si>
  <si>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</si>
  <si>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</si>
  <si>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</si>
  <si>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</si>
  <si>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</si>
  <si>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</si>
  <si>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</si>
  <si>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</si>
  <si>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</si>
  <si>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</si>
  <si>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</si>
  <si>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</si>
  <si>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</si>
  <si>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</si>
  <si>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</si>
  <si>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</si>
  <si>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</si>
  <si>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</si>
  <si>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</si>
  <si>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</si>
  <si>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</si>
  <si>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</si>
  <si>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</si>
  <si>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</si>
  <si>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</si>
  <si>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</si>
  <si>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</si>
  <si>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</si>
  <si>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</si>
  <si>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</si>
  <si>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</si>
  <si>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</si>
  <si>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</si>
  <si>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</si>
  <si>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</si>
  <si>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</si>
  <si>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</si>
  <si>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</si>
  <si>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</si>
  <si>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</si>
  <si>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</si>
  <si>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</si>
  <si>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</si>
  <si>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</si>
  <si>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</si>
  <si>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</si>
  <si>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</si>
  <si>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</si>
  <si>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</si>
  <si>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</si>
  <si>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</si>
  <si>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</si>
  <si>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</si>
  <si>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</si>
  <si>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</si>
  <si>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</si>
  <si>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</si>
  <si>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</si>
  <si>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</si>
  <si>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</si>
  <si>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</si>
  <si>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</si>
  <si>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</si>
  <si>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</si>
  <si>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</si>
  <si>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</si>
  <si>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</si>
  <si>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</si>
  <si>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</si>
  <si>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</si>
  <si>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</si>
  <si>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</si>
  <si>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</si>
  <si>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</si>
  <si>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</si>
  <si>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</si>
  <si>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</si>
  <si>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</si>
  <si>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</si>
  <si>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</si>
  <si>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</si>
  <si>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</si>
  <si>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</si>
  <si>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</si>
  <si>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</si>
  <si>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</si>
  <si>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</si>
  <si>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</si>
  <si>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</si>
  <si>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</si>
  <si>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</si>
  <si>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</si>
  <si>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</si>
  <si>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</si>
  <si>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</si>
  <si>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</si>
  <si>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</si>
  <si>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</si>
  <si>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</si>
  <si>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</si>
  <si>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</si>
  <si>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</si>
  <si>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</si>
  <si>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</si>
  <si>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</si>
  <si>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</si>
  <si>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</si>
  <si>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</si>
  <si>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</si>
  <si>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</si>
  <si>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</si>
  <si>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</si>
  <si>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</si>
  <si>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</si>
  <si>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</si>
  <si>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</si>
  <si>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</si>
  <si>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</si>
  <si>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</si>
  <si>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</si>
  <si>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</si>
  <si>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</si>
  <si>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</si>
  <si>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</si>
  <si>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</si>
  <si>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</si>
  <si>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</si>
  <si>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</si>
  <si>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</si>
  <si>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</si>
  <si>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</si>
  <si>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</si>
  <si>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</si>
  <si>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</si>
  <si>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</si>
  <si>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</si>
  <si>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</si>
  <si>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</si>
  <si>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</si>
  <si>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</si>
  <si>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</si>
  <si>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</si>
  <si>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</si>
  <si>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</si>
  <si>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</si>
  <si>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</si>
  <si>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</si>
  <si>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</si>
  <si>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</si>
  <si>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</si>
  <si>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</si>
  <si>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</si>
  <si>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</si>
  <si>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</si>
  <si>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</si>
  <si>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</si>
  <si>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</si>
  <si>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</si>
  <si>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</si>
  <si>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</si>
  <si>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</si>
  <si>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</si>
  <si>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</si>
  <si>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</si>
  <si>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</si>
  <si>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</si>
  <si>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</si>
  <si>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</si>
  <si>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</si>
  <si>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</si>
  <si>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</si>
  <si>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</si>
  <si>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</si>
  <si>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</si>
  <si>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</si>
  <si>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</si>
  <si>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</si>
  <si>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</si>
  <si>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</si>
  <si>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</si>
  <si>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</si>
  <si>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</si>
  <si>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</si>
  <si>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</si>
  <si>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</si>
  <si>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</si>
  <si>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</si>
  <si>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</si>
  <si>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</si>
  <si>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</si>
  <si>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</si>
  <si>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</si>
  <si>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</si>
  <si>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</si>
  <si>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</si>
  <si>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</si>
  <si>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</si>
  <si>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</si>
  <si>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</si>
  <si>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</si>
  <si>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</si>
  <si>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</si>
  <si>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</si>
  <si>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</si>
  <si>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</si>
  <si>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</si>
  <si>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</si>
  <si>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</si>
  <si>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</si>
  <si>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</si>
  <si>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</si>
  <si>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</si>
  <si>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</si>
  <si>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</si>
  <si>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</si>
  <si>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</si>
  <si>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</si>
  <si>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</si>
  <si>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</si>
  <si>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</si>
  <si>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</si>
  <si>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</si>
  <si>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</si>
  <si>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</si>
  <si>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</si>
  <si>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</si>
  <si>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</si>
  <si>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</si>
  <si>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</si>
  <si>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</si>
  <si>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</si>
  <si>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</si>
  <si>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</si>
  <si>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</si>
  <si>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</si>
  <si>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</si>
  <si>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</si>
  <si>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</si>
  <si>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</si>
  <si>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</si>
  <si>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</si>
  <si>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</si>
  <si>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</si>
  <si>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</si>
  <si>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</si>
  <si>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</si>
  <si>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</si>
  <si>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</si>
  <si>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</si>
  <si>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</si>
  <si>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</si>
  <si>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</si>
  <si>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</si>
  <si>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</si>
  <si>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</si>
  <si>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</si>
  <si>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</si>
  <si>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</si>
  <si>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</si>
  <si>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</si>
  <si>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</si>
  <si>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</si>
  <si>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</si>
  <si>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</si>
  <si>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</si>
  <si>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</si>
  <si>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</si>
  <si>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</si>
  <si>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</si>
  <si>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</si>
  <si>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</si>
  <si>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</si>
  <si>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</si>
  <si>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</si>
  <si>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</si>
  <si>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</si>
  <si>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</si>
  <si>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</si>
  <si>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</si>
  <si>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</si>
  <si>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</si>
  <si>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</si>
  <si>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</si>
  <si>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</si>
  <si>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</si>
  <si>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</si>
  <si>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</si>
  <si>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</si>
  <si>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</si>
  <si>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</si>
  <si>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</si>
  <si>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</si>
  <si>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</si>
  <si>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</si>
  <si>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</si>
  <si>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</si>
  <si>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</si>
  <si>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</si>
  <si>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</si>
  <si>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</si>
  <si>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</si>
  <si>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</si>
  <si>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</si>
  <si>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</si>
  <si>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</si>
  <si>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</si>
  <si>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</si>
  <si>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</si>
  <si>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</si>
  <si>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</si>
  <si>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</si>
  <si>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</si>
  <si>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</si>
  <si>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</si>
  <si>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</si>
  <si>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</si>
  <si>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</si>
  <si>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</si>
  <si>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</si>
  <si>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</si>
  <si>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</si>
  <si>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</si>
  <si>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</si>
  <si>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</si>
  <si>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</si>
  <si>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</si>
  <si>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</si>
  <si>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</si>
  <si>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</si>
  <si>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</si>
  <si>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</si>
  <si>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</si>
  <si>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</si>
  <si>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</si>
  <si>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</si>
  <si>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</si>
  <si>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</si>
  <si>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</si>
  <si>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</si>
  <si>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</si>
  <si>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</si>
  <si>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</si>
  <si>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</si>
  <si>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</si>
  <si>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</si>
  <si>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</si>
  <si>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</si>
  <si>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</si>
  <si>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</si>
  <si>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</si>
  <si>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</si>
  <si>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</si>
  <si>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</si>
  <si>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</si>
  <si>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</si>
  <si>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</si>
  <si>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</si>
  <si>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</si>
  <si>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</si>
  <si>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</si>
  <si>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</si>
  <si>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</si>
  <si>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</si>
  <si>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</si>
  <si>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</si>
  <si>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</si>
  <si>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</si>
  <si>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</si>
  <si>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</si>
  <si>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</si>
  <si>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</si>
  <si>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</si>
  <si>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</si>
  <si>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</si>
  <si>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</si>
  <si>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</si>
  <si>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</si>
  <si>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</si>
  <si>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</si>
  <si>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</si>
  <si>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</si>
  <si>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</si>
  <si>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</si>
  <si>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</si>
  <si>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</si>
  <si>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</si>
  <si>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</si>
  <si>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</si>
  <si>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</si>
  <si>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</si>
  <si>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</si>
  <si>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</si>
  <si>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</si>
  <si>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</si>
  <si>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</si>
  <si>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</si>
  <si>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</si>
  <si>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</si>
  <si>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</si>
  <si>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</si>
  <si>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</si>
  <si>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</si>
  <si>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</si>
  <si>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</si>
  <si>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</si>
  <si>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</si>
  <si>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</si>
  <si>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</si>
  <si>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</si>
  <si>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</si>
  <si>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</si>
  <si>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</si>
  <si>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</si>
  <si>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</si>
  <si>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</si>
  <si>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</si>
  <si>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</si>
  <si>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</si>
  <si>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</si>
  <si>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</si>
  <si>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</si>
  <si>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</si>
  <si>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</si>
  <si>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</si>
  <si>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</si>
  <si>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</si>
  <si>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</si>
  <si>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</si>
  <si>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</si>
  <si>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</si>
  <si>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</si>
  <si>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</si>
  <si>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</si>
  <si>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</si>
  <si>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</si>
  <si>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</si>
  <si>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</si>
  <si>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</si>
  <si>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</si>
  <si>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</si>
  <si>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</si>
  <si>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</si>
  <si>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</si>
  <si>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</si>
  <si>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</si>
  <si>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</si>
  <si>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</si>
  <si>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</si>
  <si>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</si>
  <si>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</si>
  <si>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</si>
  <si>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</si>
  <si>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</si>
  <si>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</si>
  <si>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</si>
  <si>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</si>
  <si>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</si>
  <si>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</si>
  <si>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</si>
  <si>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</si>
  <si>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</si>
  <si>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</si>
  <si>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</si>
  <si>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</si>
  <si>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</si>
  <si>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</si>
  <si>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</si>
  <si>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</si>
  <si>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</si>
  <si>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</si>
  <si>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</si>
  <si>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</si>
  <si>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</si>
  <si>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</si>
  <si>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</si>
  <si>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</si>
  <si>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</si>
  <si>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</si>
  <si>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</si>
  <si>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</si>
  <si>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</si>
  <si>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</si>
  <si>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</si>
  <si>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</si>
  <si>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</si>
  <si>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</si>
  <si>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</si>
  <si>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</si>
  <si>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</si>
  <si>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</si>
  <si>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</si>
  <si>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</si>
  <si>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</si>
  <si>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</si>
  <si>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</si>
  <si>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</si>
  <si>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</si>
  <si>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</si>
  <si>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</si>
  <si>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</si>
  <si>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</si>
  <si>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</si>
  <si>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</si>
  <si>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</si>
  <si>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</si>
  <si>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</si>
  <si>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</si>
  <si>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</si>
  <si>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</si>
  <si>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</si>
  <si>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</si>
  <si>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</si>
  <si>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</si>
  <si>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</si>
  <si>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</si>
  <si>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</si>
  <si>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</si>
  <si>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</si>
  <si>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</si>
  <si>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</si>
  <si>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</si>
  <si>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</si>
  <si>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</si>
  <si>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</si>
  <si>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</si>
  <si>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</si>
  <si>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</si>
  <si>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</si>
  <si>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</si>
  <si>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</si>
  <si>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</si>
  <si>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</si>
  <si>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</si>
  <si>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</si>
  <si>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</si>
  <si>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</si>
  <si>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</si>
  <si>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</si>
  <si>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</si>
  <si>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</si>
  <si>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</si>
  <si>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</si>
  <si>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</si>
  <si>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</si>
  <si>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</si>
  <si>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</si>
  <si>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</si>
  <si>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</si>
  <si>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</si>
  <si>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</si>
  <si>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</si>
  <si>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</si>
  <si>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</si>
  <si>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</si>
  <si>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</si>
  <si>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</si>
  <si>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</si>
  <si>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</si>
  <si>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</si>
  <si>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</si>
  <si>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</si>
  <si>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</si>
  <si>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</si>
  <si>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</si>
  <si>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</si>
  <si>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</si>
  <si>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</si>
  <si>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</si>
  <si>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</si>
  <si>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</si>
  <si>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</si>
  <si>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</si>
  <si>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</si>
  <si>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</si>
  <si>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</si>
  <si>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</si>
  <si>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</si>
  <si>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</si>
  <si>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</si>
  <si>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</si>
  <si>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</si>
  <si>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</si>
  <si>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</si>
  <si>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</si>
  <si>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</si>
  <si>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</si>
  <si>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</si>
  <si>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</si>
  <si>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</si>
  <si>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</si>
  <si>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</si>
  <si>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</si>
  <si>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</si>
  <si>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</si>
  <si>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</si>
  <si>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</si>
  <si>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</si>
  <si>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</si>
  <si>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</si>
  <si>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</si>
  <si>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</si>
  <si>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</si>
  <si>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</si>
  <si>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</si>
  <si>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</si>
  <si>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</si>
  <si>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</si>
  <si>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</si>
  <si>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</si>
  <si>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</si>
  <si>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</si>
  <si>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</si>
  <si>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</si>
  <si>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</si>
  <si>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</si>
  <si>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</si>
  <si>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</si>
  <si>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</si>
  <si>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</si>
  <si>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</si>
  <si>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</si>
  <si>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</si>
  <si>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</si>
  <si>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</si>
  <si>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</si>
  <si>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</si>
  <si>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</si>
  <si>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</si>
  <si>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</si>
  <si>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</si>
  <si>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</si>
  <si>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</si>
  <si>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</si>
  <si>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</si>
  <si>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</si>
  <si>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</si>
  <si>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</si>
  <si>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</si>
  <si>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</si>
  <si>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</si>
  <si>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</si>
  <si>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</si>
  <si>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</si>
  <si>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</si>
  <si>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</si>
  <si>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</si>
  <si>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</si>
  <si>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</si>
  <si>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</si>
  <si>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</si>
  <si>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</si>
  <si>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</si>
  <si>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</si>
  <si>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</si>
  <si>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</si>
  <si>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</si>
  <si>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</si>
  <si>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</si>
  <si>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</si>
  <si>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</si>
  <si>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</si>
  <si>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</si>
  <si>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</si>
  <si>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</si>
  <si>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</si>
  <si>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</si>
  <si>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</si>
  <si>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</si>
  <si>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</si>
  <si>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</si>
  <si>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</si>
  <si>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</si>
  <si>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</si>
  <si>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</si>
  <si>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</si>
  <si>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</si>
  <si>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</si>
  <si>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</si>
  <si>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</si>
  <si>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</si>
  <si>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</si>
  <si>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</si>
  <si>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</si>
  <si>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</si>
  <si>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</si>
  <si>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</si>
  <si>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</si>
  <si>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</si>
  <si>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</si>
  <si>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</si>
  <si>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</si>
  <si>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</si>
  <si>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</si>
  <si>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</si>
  <si>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</si>
  <si>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</si>
  <si>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</si>
  <si>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</si>
  <si>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</si>
  <si>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</si>
  <si>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</si>
  <si>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</si>
  <si>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</si>
  <si>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</si>
  <si>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</si>
  <si>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</si>
  <si>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</si>
  <si>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</si>
  <si>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</si>
  <si>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</si>
  <si>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</si>
  <si>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</si>
  <si>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</si>
  <si>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</si>
  <si>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</si>
  <si>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</si>
  <si>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</si>
  <si>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</si>
  <si>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</si>
  <si>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</si>
  <si>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</si>
  <si>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</si>
  <si>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</si>
  <si>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</si>
  <si>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</si>
  <si>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</si>
  <si>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</si>
  <si>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</si>
  <si>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</si>
  <si>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</si>
  <si>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</si>
  <si>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</si>
  <si>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</si>
  <si>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</si>
  <si>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</si>
  <si>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</si>
  <si>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</si>
  <si>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</si>
  <si>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</si>
  <si>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</si>
  <si>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</si>
  <si>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</si>
  <si>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</si>
  <si>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</si>
  <si>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</si>
  <si>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</si>
  <si>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</si>
  <si>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</si>
  <si>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</si>
  <si>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</si>
  <si>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</si>
  <si>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</si>
  <si>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</si>
  <si>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</si>
  <si>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</si>
  <si>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</si>
  <si>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</si>
  <si>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</si>
  <si>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</si>
  <si>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</si>
  <si>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</si>
  <si>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</si>
  <si>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</si>
  <si>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</si>
  <si>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</si>
  <si>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</si>
  <si>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</si>
  <si>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</si>
  <si>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</si>
  <si>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</si>
  <si>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</si>
  <si>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</si>
  <si>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</si>
  <si>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</si>
  <si>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</si>
  <si>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</si>
  <si>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</si>
  <si>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</si>
  <si>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</si>
  <si>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</si>
  <si>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</si>
  <si>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</si>
  <si>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</si>
  <si>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</si>
  <si>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</si>
  <si>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</si>
  <si>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</si>
  <si>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</si>
  <si>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</si>
  <si>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</si>
  <si>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</si>
  <si>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</si>
  <si>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</si>
  <si>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</si>
  <si>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</si>
  <si>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</si>
  <si>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</si>
  <si>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</si>
  <si>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</si>
  <si>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</si>
  <si>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</si>
  <si>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</si>
  <si>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</si>
  <si>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</si>
  <si>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</si>
  <si>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</si>
  <si>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</si>
  <si>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</si>
  <si>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</si>
  <si>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</si>
  <si>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</si>
  <si>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</si>
  <si>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</si>
  <si>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</si>
  <si>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</si>
  <si>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</si>
  <si>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</si>
  <si>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</si>
  <si>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</si>
  <si>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</si>
  <si>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</si>
  <si>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</si>
  <si>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</si>
  <si>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</si>
  <si>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</si>
  <si>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</si>
  <si>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</si>
  <si>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</si>
  <si>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</si>
  <si>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</si>
  <si>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</si>
  <si>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</si>
  <si>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</si>
  <si>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</si>
  <si>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</si>
  <si>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</si>
  <si>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</si>
  <si>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</si>
  <si>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</si>
  <si>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</si>
  <si>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</si>
  <si>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</si>
  <si>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</si>
  <si>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</si>
  <si>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</si>
  <si>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</si>
  <si>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</si>
  <si>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</si>
  <si>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</si>
  <si>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</si>
  <si>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</si>
  <si>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</si>
  <si>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</si>
  <si>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</si>
  <si>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</si>
  <si>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</si>
  <si>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</si>
  <si>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</si>
  <si>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</si>
  <si>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</si>
  <si>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</si>
  <si>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</si>
  <si>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</si>
  <si>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</si>
  <si>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</si>
  <si>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</si>
  <si>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</si>
  <si>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</si>
  <si>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</si>
  <si>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</si>
  <si>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</si>
  <si>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</si>
  <si>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</si>
  <si>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</si>
  <si>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</si>
  <si>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</si>
  <si>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</si>
  <si>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</si>
  <si>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</si>
  <si>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</si>
  <si>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</si>
  <si>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</si>
  <si>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</si>
  <si>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</si>
  <si>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</si>
  <si>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</si>
  <si>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</si>
  <si>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</si>
  <si>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</si>
  <si>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</si>
  <si>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</si>
  <si>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</si>
  <si>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</si>
  <si>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</si>
  <si>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</si>
  <si>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</si>
  <si>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</si>
  <si>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</si>
  <si>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</si>
  <si>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</si>
  <si>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</si>
  <si>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</si>
  <si>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</si>
  <si>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</si>
  <si>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</si>
  <si>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</si>
  <si>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</si>
  <si>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</si>
  <si>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</si>
  <si>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</si>
  <si>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</si>
  <si>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</si>
  <si>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</si>
  <si>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</si>
  <si>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</si>
  <si>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</si>
  <si>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</si>
  <si>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</si>
  <si>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</si>
  <si>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</si>
  <si>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</si>
  <si>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</si>
  <si>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</si>
  <si>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</si>
  <si>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</si>
  <si>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</si>
  <si>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</si>
  <si>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</si>
  <si>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</si>
  <si>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</si>
  <si>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</si>
  <si>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</si>
  <si>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</si>
  <si>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</si>
  <si>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</si>
  <si>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</si>
  <si>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</si>
  <si>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</si>
  <si>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</si>
  <si>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</si>
  <si>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</si>
  <si>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</si>
  <si>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</si>
  <si>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</si>
  <si>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</si>
  <si>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</si>
  <si>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</si>
  <si>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</si>
  <si>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</si>
  <si>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</si>
  <si>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</si>
  <si>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</si>
  <si>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</si>
  <si>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</si>
  <si>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</si>
  <si>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</si>
  <si>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</si>
  <si>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</si>
  <si>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</si>
  <si>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</si>
  <si>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</si>
  <si>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</si>
  <si>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</si>
  <si>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</si>
  <si>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</si>
  <si>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</si>
  <si>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</si>
  <si>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</si>
  <si>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</si>
  <si>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</si>
  <si>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</si>
  <si>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</si>
  <si>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</si>
  <si>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</si>
  <si>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</si>
  <si>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</si>
  <si>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</si>
  <si>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</si>
  <si>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</si>
  <si>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</si>
  <si>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</si>
  <si>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</si>
  <si>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</si>
  <si>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</si>
  <si>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</si>
  <si>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</si>
  <si>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</si>
  <si>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</si>
  <si>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</si>
  <si>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</si>
  <si>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</si>
  <si>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</si>
  <si>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</si>
  <si>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</si>
  <si>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</si>
  <si>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</si>
  <si>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</si>
  <si>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</si>
  <si>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</si>
  <si>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</si>
  <si>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</si>
  <si>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</si>
  <si>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</si>
  <si>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</si>
  <si>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</si>
  <si>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</si>
  <si>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</si>
  <si>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</si>
  <si>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</si>
  <si>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</si>
  <si>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</si>
  <si>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</si>
  <si>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</si>
  <si>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</si>
  <si>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</si>
  <si>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</si>
  <si>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</si>
  <si>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</si>
  <si>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</si>
  <si>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</si>
  <si>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</si>
  <si>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</si>
  <si>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</si>
  <si>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</si>
  <si>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</si>
  <si>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</si>
  <si>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</si>
  <si>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</si>
  <si>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</si>
  <si>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</si>
  <si>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</si>
  <si>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</si>
  <si>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</si>
  <si>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</si>
  <si>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</si>
  <si>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</si>
  <si>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</si>
  <si>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</si>
  <si>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</si>
  <si>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</si>
  <si>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</si>
  <si>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</si>
  <si>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</si>
  <si>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</si>
  <si>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</si>
  <si>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</si>
  <si>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</si>
  <si>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</si>
  <si>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</si>
  <si>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</si>
  <si>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</si>
  <si>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</si>
  <si>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</si>
  <si>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</si>
  <si>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</si>
  <si>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</si>
  <si>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</si>
  <si>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</si>
  <si>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</si>
  <si>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</si>
  <si>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</si>
  <si>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</si>
  <si>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</si>
  <si>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</si>
  <si>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</si>
  <si>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</si>
  <si>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</si>
  <si>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</si>
  <si>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</si>
  <si>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</si>
  <si>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</si>
  <si>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</si>
  <si>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</si>
  <si>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</si>
  <si>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</si>
  <si>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</si>
  <si>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</si>
  <si>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</si>
  <si>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</si>
  <si>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</si>
  <si>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</si>
  <si>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</si>
  <si>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</si>
  <si>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</si>
  <si>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</si>
  <si>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</si>
  <si>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</si>
  <si>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</si>
  <si>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</si>
  <si>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</si>
  <si>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</si>
  <si>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</si>
  <si>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</si>
  <si>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</si>
  <si>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</si>
  <si>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</si>
  <si>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</si>
  <si>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</si>
  <si>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</si>
  <si>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</si>
  <si>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</si>
  <si>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</si>
  <si>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</si>
  <si>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</si>
  <si>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</si>
  <si>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</si>
  <si>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</si>
  <si>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</si>
  <si>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</si>
  <si>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</si>
  <si>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</si>
  <si>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</si>
  <si>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</si>
  <si>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</si>
  <si>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</si>
  <si>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</si>
  <si>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</si>
  <si>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</si>
  <si>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</si>
  <si>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</si>
  <si>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</si>
  <si>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</si>
  <si>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</si>
  <si>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</si>
  <si>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</si>
  <si>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</si>
  <si>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</si>
  <si>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</si>
  <si>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</si>
  <si>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</si>
  <si>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</si>
  <si>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</si>
  <si>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</si>
  <si>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</si>
  <si>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</si>
  <si>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</si>
  <si>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</si>
  <si>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</si>
  <si>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</si>
  <si>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</si>
  <si>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</si>
  <si>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</si>
  <si>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</si>
  <si>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</si>
  <si>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</si>
  <si>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</si>
  <si>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</si>
  <si>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</si>
  <si>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</si>
  <si>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</si>
  <si>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</si>
  <si>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</si>
  <si>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</si>
  <si>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</si>
  <si>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</si>
  <si>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</si>
  <si>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</si>
  <si>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</si>
  <si>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</si>
  <si>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</si>
  <si>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</si>
  <si>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</si>
  <si>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</si>
  <si>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</si>
  <si>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</si>
  <si>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</si>
  <si>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</si>
  <si>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</si>
  <si>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</si>
  <si>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</si>
  <si>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</si>
  <si>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</si>
  <si>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</si>
  <si>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</si>
  <si>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</si>
  <si>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</si>
  <si>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</si>
  <si>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</si>
  <si>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</si>
  <si>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</si>
  <si>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</si>
  <si>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</si>
  <si>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</si>
  <si>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</si>
  <si>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</si>
  <si>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</si>
  <si>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</si>
  <si>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</si>
  <si>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</si>
  <si>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</si>
  <si>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</si>
  <si>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</si>
  <si>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</si>
  <si>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</si>
  <si>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</si>
  <si>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</si>
  <si>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</si>
  <si>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</si>
  <si>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</si>
  <si>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</si>
  <si>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</si>
  <si>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</si>
  <si>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</si>
  <si>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</si>
  <si>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</si>
  <si>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</si>
  <si>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</si>
  <si>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</si>
  <si>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</si>
  <si>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</si>
  <si>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</si>
  <si>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</si>
  <si>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</si>
  <si>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</si>
  <si>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</si>
  <si>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</si>
  <si>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</si>
  <si>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</si>
  <si>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</si>
  <si>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</si>
  <si>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</si>
  <si>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</si>
  <si>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</si>
  <si>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</si>
  <si>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</si>
  <si>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</si>
  <si>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</si>
  <si>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</si>
  <si>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</si>
  <si>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</si>
  <si>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</si>
  <si>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</si>
  <si>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</si>
  <si>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</si>
  <si>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</si>
  <si>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</si>
  <si>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</si>
  <si>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</si>
  <si>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</si>
  <si>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</si>
  <si>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</si>
  <si>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</si>
  <si>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</si>
  <si>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</si>
  <si>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</si>
  <si>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</si>
  <si>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</si>
  <si>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</si>
  <si>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</si>
  <si>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</si>
  <si>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</si>
  <si>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</si>
  <si>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</si>
  <si>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</si>
  <si>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</si>
  <si>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</si>
  <si>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</si>
  <si>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</si>
  <si>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</si>
  <si>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</si>
  <si>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</si>
  <si>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</si>
  <si>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</si>
  <si>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</si>
  <si>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</si>
  <si>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</si>
  <si>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</si>
  <si>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</si>
  <si>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</si>
  <si>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</si>
  <si>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</si>
  <si>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</si>
  <si>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</si>
  <si>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</si>
  <si>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</si>
  <si>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</si>
  <si>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</si>
  <si>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</si>
  <si>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</si>
  <si>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</si>
  <si>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</si>
  <si>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</si>
  <si>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</si>
  <si>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</si>
  <si>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</si>
  <si>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</si>
  <si>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</si>
  <si>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</si>
  <si>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</si>
  <si>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</si>
  <si>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</si>
  <si>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</si>
  <si>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</si>
  <si>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</si>
  <si>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</si>
  <si>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</si>
  <si>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</si>
  <si>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</si>
  <si>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</si>
  <si>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</si>
  <si>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</si>
  <si>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</si>
  <si>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</si>
  <si>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</si>
  <si>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</si>
  <si>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</si>
  <si>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</si>
  <si>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</si>
  <si>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</si>
  <si>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</si>
  <si>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</si>
  <si>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</si>
  <si>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</si>
  <si>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</si>
  <si>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</si>
  <si>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</si>
  <si>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</si>
  <si>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</si>
  <si>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</si>
  <si>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</si>
  <si>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</si>
  <si>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</si>
  <si>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</si>
  <si>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</si>
  <si>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</si>
  <si>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</si>
  <si>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</si>
  <si>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</si>
  <si>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</si>
  <si>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</si>
  <si>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</si>
  <si>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</si>
  <si>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</si>
  <si>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</si>
  <si>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</si>
  <si>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</si>
  <si>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</si>
  <si>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</si>
  <si>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</si>
  <si>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</si>
  <si>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</si>
  <si>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</si>
  <si>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</si>
  <si>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</si>
  <si>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</si>
  <si>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</si>
  <si>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</si>
  <si>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</si>
  <si>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</si>
  <si>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</si>
  <si>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</si>
  <si>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</si>
  <si>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</si>
  <si>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</si>
  <si>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</si>
  <si>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</si>
  <si>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</si>
  <si>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</si>
  <si>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</si>
  <si>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</si>
  <si>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</si>
  <si>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</si>
  <si>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</si>
  <si>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</si>
  <si>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</si>
  <si>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</si>
  <si>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</si>
  <si>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</si>
  <si>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</si>
  <si>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</si>
  <si>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</si>
  <si>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</si>
  <si>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</si>
  <si>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</si>
  <si>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</si>
  <si>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</si>
  <si>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</si>
  <si>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</si>
  <si>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</si>
  <si>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</si>
  <si>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</si>
  <si>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</si>
  <si>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</si>
  <si>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</si>
  <si>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</si>
  <si>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</si>
  <si>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</si>
  <si>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</si>
  <si>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</si>
  <si>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</si>
  <si>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</si>
  <si>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</si>
  <si>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</si>
  <si>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</si>
  <si>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</si>
  <si>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</si>
  <si>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</si>
  <si>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</si>
  <si>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</si>
  <si>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</si>
  <si>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</si>
  <si>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</si>
  <si>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</si>
  <si>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</si>
  <si>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</si>
  <si>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</si>
  <si>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</si>
  <si>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</si>
  <si>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</si>
  <si>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</si>
  <si>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</si>
  <si>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</si>
  <si>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</si>
  <si>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</si>
  <si>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</si>
  <si>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</si>
  <si>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</si>
  <si>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</si>
  <si>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</si>
  <si>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</si>
  <si>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</si>
  <si>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</si>
  <si>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</si>
  <si>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</si>
  <si>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</si>
  <si>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</si>
  <si>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</si>
  <si>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</si>
  <si>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</si>
  <si>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</si>
  <si>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</si>
  <si>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</si>
  <si>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</si>
  <si>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</si>
  <si>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</si>
  <si>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</si>
  <si>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</si>
  <si>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</si>
  <si>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</si>
  <si>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</si>
  <si>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</si>
  <si>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</si>
  <si>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</si>
  <si>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</si>
  <si>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</si>
  <si>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</si>
  <si>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</si>
  <si>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</si>
  <si>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</si>
  <si>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</si>
  <si>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</si>
  <si>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</si>
  <si>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</si>
  <si>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</si>
  <si>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</si>
  <si>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</si>
  <si>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</si>
  <si>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</si>
  <si>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</si>
  <si>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</si>
  <si>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</si>
  <si>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</si>
  <si>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</si>
  <si>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</si>
  <si>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</si>
  <si>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</si>
  <si>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</si>
  <si>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</si>
  <si>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</si>
  <si>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</si>
  <si>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</si>
  <si>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</si>
  <si>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</si>
  <si>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</si>
  <si>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</si>
  <si>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</si>
  <si>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</si>
  <si>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</si>
  <si>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</si>
  <si>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</si>
  <si>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</si>
  <si>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</si>
  <si>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</si>
  <si>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</si>
  <si>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</si>
  <si>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</si>
  <si>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</si>
  <si>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</si>
  <si>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</si>
  <si>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</si>
  <si>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</si>
  <si>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</si>
  <si>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</si>
  <si>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</si>
  <si>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</si>
  <si>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</si>
  <si>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</si>
  <si>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</si>
  <si>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</si>
  <si>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</si>
  <si>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</si>
  <si>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</si>
  <si>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</si>
  <si>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</si>
  <si>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</si>
  <si>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</si>
  <si>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</si>
  <si>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</si>
  <si>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</si>
  <si>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</si>
  <si>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</si>
  <si>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</si>
  <si>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</si>
  <si>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</si>
  <si>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</si>
  <si>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</si>
  <si>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</si>
  <si>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</si>
  <si>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</si>
  <si>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</si>
  <si>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</si>
  <si>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</si>
  <si>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</si>
  <si>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</si>
  <si>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</si>
  <si>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</si>
  <si>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</si>
  <si>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</si>
  <si>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</si>
  <si>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</si>
  <si>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</si>
  <si>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</si>
  <si>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</si>
  <si>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</si>
  <si>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</si>
  <si>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</si>
  <si>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</si>
  <si>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</si>
  <si>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</si>
  <si>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</si>
  <si>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</si>
  <si>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</si>
  <si>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</si>
  <si>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</si>
  <si>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</si>
  <si>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</si>
  <si>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</si>
  <si>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</si>
  <si>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</si>
  <si>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</si>
  <si>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</si>
  <si>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</si>
  <si>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</si>
  <si>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</si>
  <si>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</si>
  <si>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</si>
  <si>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</si>
  <si>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</si>
  <si>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</si>
  <si>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</si>
  <si>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</si>
  <si>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</si>
  <si>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</si>
  <si>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</si>
  <si>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</si>
  <si>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</si>
  <si>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</si>
  <si>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</si>
  <si>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</si>
  <si>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</si>
  <si>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</si>
  <si>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</si>
  <si>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</si>
  <si>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</si>
  <si>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</si>
  <si>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</si>
  <si>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</si>
  <si>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</si>
  <si>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</si>
  <si>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</si>
  <si>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</si>
  <si>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</si>
  <si>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</si>
  <si>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</si>
  <si>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</si>
  <si>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</si>
  <si>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</si>
  <si>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</si>
  <si>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</si>
  <si>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</si>
  <si>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</si>
  <si>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</si>
  <si>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</si>
  <si>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</si>
  <si>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</si>
  <si>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</si>
  <si>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</si>
  <si>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</si>
  <si>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</si>
  <si>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</si>
  <si>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</si>
  <si>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</si>
  <si>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</si>
  <si>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</si>
  <si>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</si>
  <si>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</si>
  <si>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</si>
  <si>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</si>
  <si>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</si>
  <si>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</si>
  <si>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</si>
  <si>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</si>
  <si>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</si>
  <si>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</si>
  <si>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</si>
  <si>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</si>
  <si>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</si>
  <si>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</si>
  <si>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</si>
  <si>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</si>
  <si>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</si>
  <si>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</si>
  <si>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</si>
  <si>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</si>
  <si>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</si>
  <si>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</si>
  <si>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</si>
  <si>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</si>
  <si>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</si>
  <si>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</si>
  <si>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</si>
  <si>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</si>
  <si>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</si>
  <si>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</si>
  <si>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</si>
  <si>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</si>
  <si>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</si>
  <si>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</si>
  <si>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</si>
  <si>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</si>
  <si>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</si>
  <si>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</si>
  <si>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</si>
  <si>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</si>
  <si>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</si>
  <si>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</si>
  <si>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</si>
  <si>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</si>
  <si>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</si>
  <si>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</si>
  <si>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</si>
  <si>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</si>
  <si>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</si>
  <si>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</si>
  <si>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</si>
  <si>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</si>
  <si>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</si>
  <si>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</si>
  <si>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</si>
  <si>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</si>
  <si>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</si>
  <si>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</si>
  <si>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</si>
  <si>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</si>
  <si>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</si>
  <si>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</si>
  <si>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</si>
  <si>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</si>
  <si>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</si>
  <si>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</si>
  <si>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</si>
  <si>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</si>
  <si>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</si>
  <si>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</si>
  <si>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</si>
  <si>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</si>
  <si>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</si>
  <si>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</si>
  <si>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</si>
  <si>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</si>
  <si>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</si>
  <si>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</si>
  <si>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</si>
  <si>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</si>
  <si>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</si>
  <si>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</si>
  <si>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</si>
  <si>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</si>
  <si>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</si>
  <si>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</si>
  <si>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</si>
  <si>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</si>
  <si>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</si>
  <si>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</si>
  <si>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</si>
  <si>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</si>
  <si>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</si>
  <si>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</si>
  <si>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</si>
  <si>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</si>
  <si>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</si>
  <si>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</si>
  <si>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</si>
  <si>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</si>
  <si>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</si>
  <si>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</si>
  <si>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</si>
  <si>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</si>
  <si>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</si>
  <si>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</si>
  <si>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</si>
  <si>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</si>
  <si>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</si>
  <si>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</si>
  <si>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</si>
  <si>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</si>
  <si>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</si>
  <si>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</si>
  <si>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</si>
  <si>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</si>
  <si>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</si>
  <si>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</si>
  <si>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</si>
  <si>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</si>
  <si>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</si>
  <si>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</si>
  <si>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</si>
  <si>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</si>
  <si>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</si>
  <si>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</si>
  <si>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</si>
  <si>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</si>
  <si>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</si>
  <si>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</si>
  <si>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</si>
  <si>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</si>
  <si>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</si>
  <si>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</si>
  <si>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</si>
  <si>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</si>
  <si>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</si>
  <si>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</si>
  <si>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</si>
  <si>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</si>
  <si>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</si>
  <si>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</si>
  <si>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</si>
  <si>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</si>
  <si>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</si>
  <si>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</si>
  <si>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</si>
  <si>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</si>
  <si>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</si>
  <si>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</si>
  <si>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</si>
  <si>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</si>
  <si>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</si>
  <si>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</si>
  <si>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</si>
  <si>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</si>
  <si>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</si>
  <si>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</si>
  <si>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</si>
  <si>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</si>
  <si>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</si>
  <si>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</si>
  <si>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</si>
  <si>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</si>
  <si>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</si>
  <si>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</si>
  <si>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</si>
  <si>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</si>
  <si>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</si>
  <si>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</si>
  <si>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</si>
  <si>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</si>
  <si>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</si>
  <si>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</si>
  <si>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</si>
  <si>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</si>
  <si>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</si>
  <si>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</si>
  <si>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</si>
  <si>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</si>
  <si>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</si>
  <si>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</si>
  <si>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</si>
  <si>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</si>
  <si>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</si>
  <si>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</si>
  <si>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</si>
  <si>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</si>
  <si>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</si>
  <si>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</si>
  <si>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</si>
  <si>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</si>
  <si>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</si>
  <si>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</si>
  <si>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</si>
  <si>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</si>
  <si>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</si>
  <si>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</si>
  <si>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</si>
  <si>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</si>
  <si>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</si>
  <si>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</si>
  <si>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</si>
  <si>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</si>
  <si>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</si>
  <si>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</si>
  <si>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</si>
  <si>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</si>
  <si>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</si>
  <si>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</si>
  <si>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</si>
  <si>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</si>
  <si>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</si>
  <si>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</si>
  <si>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</si>
  <si>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</si>
  <si>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</si>
  <si>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</si>
  <si>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</si>
  <si>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</si>
  <si>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</si>
  <si>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</si>
  <si>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</si>
  <si>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</si>
  <si>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</si>
  <si>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</si>
  <si>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</si>
  <si>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</si>
  <si>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</si>
  <si>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</si>
  <si>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</si>
  <si>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</si>
  <si>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</si>
  <si>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</si>
  <si>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</si>
  <si>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</si>
  <si>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</si>
  <si>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</si>
  <si>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</si>
  <si>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</si>
  <si>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</si>
  <si>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</si>
  <si>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</si>
  <si>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</si>
  <si>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</si>
  <si>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</si>
  <si>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</si>
  <si>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</si>
  <si>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</si>
  <si>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</si>
  <si>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</si>
  <si>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</si>
  <si>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</si>
  <si>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</si>
  <si>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</si>
  <si>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</si>
  <si>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</si>
  <si>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</si>
  <si>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</si>
  <si>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</si>
  <si>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</si>
  <si>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</si>
  <si>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</si>
  <si>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</si>
  <si>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</si>
  <si>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</si>
  <si>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</si>
  <si>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</si>
  <si>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</si>
  <si>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</si>
  <si>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</si>
  <si>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</si>
  <si>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</si>
  <si>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</si>
  <si>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</si>
  <si>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</si>
  <si>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</si>
  <si>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</si>
  <si>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</si>
  <si>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</si>
  <si>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</si>
  <si>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</si>
  <si>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</si>
  <si>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</si>
  <si>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</si>
  <si>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</si>
  <si>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</si>
  <si>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</si>
  <si>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</si>
  <si>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</si>
  <si>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</si>
  <si>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</si>
  <si>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</si>
  <si>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</si>
  <si>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</si>
  <si>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</si>
  <si>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</si>
  <si>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</si>
  <si>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</si>
  <si>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</si>
  <si>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</si>
  <si>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</si>
  <si>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</si>
  <si>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</si>
  <si>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</si>
  <si>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</si>
  <si>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</si>
  <si>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</si>
  <si>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</si>
  <si>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</si>
  <si>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</si>
  <si>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</si>
  <si>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</si>
  <si>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</si>
  <si>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</si>
  <si>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</si>
  <si>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</si>
  <si>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</si>
  <si>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</si>
  <si>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</si>
  <si>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</si>
  <si>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</si>
  <si>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</si>
  <si>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</si>
  <si>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</si>
  <si>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</si>
  <si>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</si>
  <si>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</si>
  <si>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</si>
  <si>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</si>
  <si>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</si>
  <si>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</si>
  <si>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</si>
  <si>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</si>
  <si>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</si>
  <si>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</si>
  <si>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</si>
  <si>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</si>
  <si>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</si>
  <si>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</si>
  <si>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</si>
  <si>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</si>
  <si>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</si>
  <si>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</si>
  <si>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</si>
  <si>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</si>
  <si>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</si>
  <si>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</si>
  <si>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</si>
  <si>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</si>
  <si>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</si>
  <si>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</si>
  <si>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</si>
  <si>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</si>
  <si>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</si>
  <si>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</si>
  <si>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</si>
  <si>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</si>
  <si>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</si>
  <si>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</si>
  <si>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</si>
  <si>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</si>
  <si>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</si>
  <si>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</si>
  <si>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</si>
  <si>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</si>
  <si>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</si>
  <si>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</si>
  <si>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</si>
  <si>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</si>
  <si>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</si>
  <si>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</si>
  <si>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</si>
  <si>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</si>
  <si>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</si>
  <si>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</si>
  <si>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</si>
  <si>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</si>
  <si>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</si>
  <si>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</si>
  <si>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</si>
  <si>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</si>
  <si>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</si>
  <si>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</si>
  <si>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</si>
  <si>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</si>
  <si>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</si>
  <si>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</si>
  <si>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</si>
  <si>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</si>
  <si>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</si>
  <si>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</si>
  <si>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</si>
  <si>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</si>
  <si>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</si>
  <si>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</si>
  <si>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</si>
  <si>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</si>
  <si>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</si>
  <si>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</si>
  <si>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</si>
  <si>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</si>
  <si>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</si>
  <si>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</si>
  <si>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</si>
  <si>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</si>
  <si>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</si>
  <si>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</si>
  <si>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</si>
  <si>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</si>
  <si>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</si>
  <si>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</si>
  <si>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</si>
  <si>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</si>
  <si>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</si>
  <si>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</si>
  <si>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</si>
  <si>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</si>
  <si>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</si>
  <si>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</si>
  <si>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</si>
  <si>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</si>
  <si>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</si>
  <si>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</si>
  <si>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</si>
  <si>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</si>
  <si>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</si>
  <si>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</si>
  <si>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</si>
  <si>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</si>
  <si>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</si>
  <si>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</si>
  <si>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</si>
  <si>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</si>
  <si>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</si>
  <si>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</si>
  <si>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</si>
  <si>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</si>
  <si>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</si>
  <si>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</si>
  <si>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</si>
  <si>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</si>
  <si>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</si>
  <si>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</si>
  <si>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</si>
  <si>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</si>
  <si>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</si>
  <si>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</si>
  <si>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</si>
  <si>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</si>
  <si>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</si>
  <si>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</si>
  <si>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</si>
  <si>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</si>
  <si>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</si>
  <si>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</si>
  <si>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</si>
  <si>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</si>
  <si>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</si>
  <si>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</si>
  <si>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</si>
  <si>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</si>
  <si>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</si>
  <si>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</si>
  <si>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</si>
  <si>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</si>
  <si>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</si>
  <si>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</si>
  <si>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</si>
  <si>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</si>
  <si>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</si>
  <si>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</si>
  <si>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</si>
  <si>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</si>
  <si>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</si>
  <si>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</si>
  <si>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</si>
  <si>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</si>
  <si>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</si>
  <si>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</si>
  <si>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</si>
  <si>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</si>
  <si>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</si>
  <si>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</si>
  <si>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</si>
  <si>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</si>
  <si>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</si>
  <si>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</si>
  <si>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</si>
  <si>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</si>
  <si>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</si>
  <si>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</si>
  <si>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</si>
  <si>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</si>
  <si>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</si>
  <si>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</si>
  <si>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</si>
  <si>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</si>
  <si>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</si>
  <si>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</si>
  <si>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</si>
  <si>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</si>
  <si>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</si>
  <si>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</si>
  <si>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</si>
  <si>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</si>
  <si>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</si>
  <si>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</si>
  <si>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</si>
  <si>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</si>
  <si>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</si>
  <si>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</si>
  <si>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</si>
  <si>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</si>
  <si>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</si>
  <si>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</si>
  <si>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</si>
  <si>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</si>
  <si>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</si>
  <si>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</si>
  <si>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</si>
  <si>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</si>
  <si>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</si>
  <si>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</si>
  <si>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</si>
  <si>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</si>
  <si>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</si>
  <si>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</si>
  <si>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</si>
  <si>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</si>
  <si>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</si>
  <si>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</si>
  <si>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</si>
  <si>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</si>
  <si>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</si>
  <si>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</si>
  <si>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</si>
  <si>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</si>
  <si>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</si>
  <si>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</si>
  <si>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</si>
  <si>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</si>
  <si>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</si>
  <si>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</si>
  <si>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</si>
  <si>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</si>
  <si>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</si>
  <si>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</si>
  <si>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</si>
  <si>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</si>
  <si>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</si>
  <si>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</si>
  <si>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</si>
  <si>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</si>
  <si>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</si>
  <si>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</si>
  <si>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</si>
  <si>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</si>
  <si>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</si>
  <si>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</si>
  <si>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</si>
  <si>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</si>
  <si>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</si>
  <si>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</si>
  <si>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</si>
  <si>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</si>
  <si>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</si>
  <si>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</si>
  <si>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</si>
  <si>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</si>
  <si>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</si>
  <si>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</si>
  <si>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</si>
  <si>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</si>
  <si>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</si>
  <si>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</si>
  <si>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</si>
  <si>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</si>
  <si>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</si>
  <si>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</si>
  <si>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</si>
  <si>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</si>
  <si>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</si>
  <si>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</si>
  <si>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</si>
  <si>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</si>
  <si>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</si>
  <si>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</si>
  <si>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</si>
  <si>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</si>
  <si>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</si>
  <si>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</si>
  <si>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</si>
  <si>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</si>
  <si>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</si>
  <si>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</si>
  <si>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</si>
  <si>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</si>
  <si>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</si>
  <si>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</si>
  <si>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</si>
  <si>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</si>
  <si>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</si>
  <si>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</si>
  <si>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</si>
  <si>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</si>
  <si>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</si>
  <si>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</si>
  <si>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</si>
  <si>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</si>
  <si>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</si>
  <si>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</si>
  <si>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</si>
  <si>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</si>
  <si>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</si>
  <si>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</si>
  <si>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</si>
  <si>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</si>
  <si>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</si>
  <si>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</si>
  <si>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</si>
  <si>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</si>
  <si>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</si>
  <si>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</si>
  <si>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</si>
  <si>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</si>
  <si>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</si>
  <si>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</si>
  <si>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</si>
  <si>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</si>
  <si>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</si>
  <si>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</si>
  <si>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</si>
  <si>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</si>
  <si>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</si>
  <si>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</si>
  <si>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</si>
  <si>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</si>
  <si>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</si>
  <si>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</si>
  <si>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</si>
  <si>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</si>
  <si>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</si>
  <si>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</si>
  <si>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</si>
  <si>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</si>
  <si>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</si>
  <si>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</si>
  <si>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</si>
  <si>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</si>
  <si>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</si>
  <si>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</si>
  <si>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</si>
  <si>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</si>
  <si>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</si>
  <si>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</si>
  <si>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</si>
  <si>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</si>
  <si>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</si>
  <si>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</si>
  <si>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</si>
  <si>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</si>
  <si>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</si>
  <si>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</si>
  <si>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</si>
  <si>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</si>
  <si>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</si>
  <si>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</si>
  <si>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</si>
  <si>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</si>
  <si>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</si>
  <si>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</si>
  <si>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</si>
  <si>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</si>
  <si>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</si>
  <si>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</si>
  <si>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</si>
  <si>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</si>
  <si>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</si>
  <si>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</si>
  <si>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</si>
  <si>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</si>
  <si>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</si>
  <si>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</si>
  <si>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</si>
  <si>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</si>
  <si>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</si>
  <si>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</si>
  <si>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</si>
  <si>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</si>
  <si>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</si>
  <si>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</si>
  <si>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</si>
  <si>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</si>
  <si>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</si>
  <si>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</si>
  <si>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</si>
  <si>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</si>
  <si>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</si>
  <si>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</si>
  <si>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</si>
  <si>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</si>
  <si>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</si>
  <si>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</si>
  <si>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</si>
  <si>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</si>
  <si>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</si>
  <si>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</si>
  <si>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</si>
  <si>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</si>
  <si>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</si>
  <si>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</si>
  <si>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</si>
  <si>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</si>
  <si>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</si>
  <si>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</si>
  <si>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</si>
  <si>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</si>
  <si>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</si>
  <si>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</si>
  <si>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</si>
  <si>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</si>
  <si>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</si>
  <si>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</si>
  <si>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</si>
  <si>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</si>
  <si>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</si>
  <si>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</si>
  <si>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</si>
  <si>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</si>
  <si>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</si>
  <si>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</si>
  <si>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</si>
  <si>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</si>
  <si>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</si>
  <si>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</si>
  <si>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</si>
  <si>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</si>
  <si>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</si>
  <si>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</si>
  <si>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</si>
  <si>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</si>
  <si>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</si>
  <si>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</si>
  <si>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</si>
  <si>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</si>
  <si>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</si>
  <si>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</si>
  <si>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</si>
  <si>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</si>
  <si>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</si>
  <si>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</si>
  <si>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</si>
  <si>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</si>
  <si>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</si>
  <si>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</si>
  <si>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</si>
  <si>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</si>
  <si>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</si>
  <si>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</si>
  <si>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</si>
  <si>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</si>
  <si>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</si>
  <si>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</si>
  <si>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</si>
  <si>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</si>
  <si>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</si>
  <si>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</si>
  <si>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</si>
  <si>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</si>
  <si>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</si>
  <si>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</si>
  <si>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</si>
  <si>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</si>
  <si>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</si>
  <si>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</si>
  <si>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</si>
  <si>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</si>
  <si>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</si>
  <si>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</si>
  <si>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</si>
  <si>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</si>
  <si>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</si>
  <si>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</si>
  <si>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</si>
  <si>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</si>
  <si>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</si>
  <si>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</si>
  <si>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</si>
  <si>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</si>
  <si>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</si>
  <si>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</si>
  <si>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</si>
  <si>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</si>
  <si>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</si>
  <si>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</si>
  <si>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</si>
  <si>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</si>
  <si>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</si>
  <si>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</si>
  <si>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</si>
  <si>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</si>
  <si>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</si>
  <si>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</si>
  <si>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</si>
  <si>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</si>
  <si>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</si>
  <si>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</si>
  <si>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</si>
  <si>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</si>
  <si>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</si>
  <si>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</si>
  <si>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</si>
  <si>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</si>
  <si>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</si>
  <si>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</si>
  <si>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</si>
  <si>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</si>
  <si>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</si>
  <si>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</si>
  <si>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</si>
  <si>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</si>
  <si>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</si>
  <si>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</si>
  <si>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</si>
  <si>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</si>
  <si>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</si>
  <si>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</si>
  <si>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</si>
  <si>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</si>
  <si>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</si>
  <si>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</si>
  <si>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</si>
  <si>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</si>
  <si>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</si>
  <si>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</si>
  <si>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</si>
  <si>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</si>
  <si>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</si>
  <si>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</si>
  <si>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</si>
  <si>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</si>
  <si>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</si>
  <si>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</si>
  <si>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</si>
  <si>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</si>
  <si>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</si>
  <si>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</si>
  <si>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</si>
  <si>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</si>
  <si>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</si>
  <si>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</si>
  <si>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</si>
  <si>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</si>
  <si>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</si>
  <si>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</si>
  <si>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</si>
  <si>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</si>
  <si>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</si>
  <si>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</si>
  <si>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</si>
  <si>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</si>
  <si>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</si>
  <si>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</si>
  <si>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</si>
  <si>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</si>
  <si>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</si>
  <si>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</si>
  <si>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</si>
  <si>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</si>
  <si>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</si>
  <si>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</si>
  <si>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</si>
  <si>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</si>
  <si>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</si>
  <si>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</si>
  <si>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</si>
  <si>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</si>
  <si>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</si>
  <si>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</si>
  <si>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</si>
  <si>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</si>
  <si>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</si>
  <si>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</si>
  <si>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</si>
  <si>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</si>
  <si>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</si>
  <si>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</si>
  <si>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</si>
  <si>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</si>
  <si>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</si>
  <si>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</si>
  <si>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</si>
  <si>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</si>
  <si>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</si>
  <si>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</si>
  <si>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</si>
  <si>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</si>
  <si>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</si>
  <si>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</si>
  <si>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</si>
  <si>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</si>
  <si>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</si>
  <si>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</si>
  <si>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</si>
  <si>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</si>
  <si>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</si>
  <si>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</si>
  <si>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</si>
  <si>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</si>
  <si>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</si>
  <si>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</si>
  <si>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</si>
  <si>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</si>
  <si>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</si>
  <si>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</si>
  <si>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</si>
  <si>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</si>
  <si>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</si>
  <si>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</si>
  <si>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</si>
  <si>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</si>
  <si>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</si>
  <si>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</si>
  <si>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</si>
  <si>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</si>
  <si>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</si>
  <si>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</si>
  <si>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</si>
  <si>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</si>
  <si>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</si>
  <si>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</si>
  <si>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</si>
  <si>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</si>
  <si>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</si>
  <si>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</si>
  <si>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</si>
  <si>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</si>
  <si>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</si>
  <si>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</si>
  <si>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</si>
  <si>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</si>
  <si>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</si>
  <si>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</si>
  <si>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</si>
  <si>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</si>
  <si>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</si>
  <si>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</si>
  <si>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</si>
  <si>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</si>
  <si>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</si>
  <si>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</si>
  <si>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</si>
  <si>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</si>
  <si>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</si>
  <si>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</si>
  <si>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</si>
  <si>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</si>
  <si>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</si>
  <si>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</si>
  <si>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</si>
  <si>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</si>
  <si>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</si>
  <si>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</si>
  <si>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</si>
  <si>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</si>
  <si>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</si>
  <si>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</si>
  <si>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</si>
  <si>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</si>
  <si>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</si>
  <si>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</si>
  <si>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</si>
  <si>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</si>
  <si>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</si>
  <si>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</si>
  <si>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</si>
  <si>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</si>
  <si>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</si>
  <si>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</si>
  <si>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</si>
  <si>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</si>
  <si>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</si>
  <si>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</si>
  <si>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</si>
  <si>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</si>
  <si>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</si>
  <si>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</si>
  <si>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</si>
  <si>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</si>
  <si>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</si>
  <si>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</si>
  <si>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</si>
  <si>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</si>
  <si>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</si>
  <si>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</si>
  <si>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</si>
  <si>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</si>
  <si>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</si>
  <si>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</si>
  <si>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</si>
  <si>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</si>
  <si>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</si>
  <si>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</si>
  <si>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</si>
  <si>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</si>
  <si>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</si>
  <si>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</si>
  <si>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</si>
  <si>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</si>
  <si>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</si>
  <si>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</si>
  <si>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</si>
  <si>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</si>
  <si>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</si>
  <si>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</si>
  <si>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</si>
  <si>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</si>
  <si>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</si>
  <si>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</si>
  <si>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</si>
  <si>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</si>
  <si>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</si>
  <si>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</si>
  <si>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</si>
  <si>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</si>
  <si>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</si>
  <si>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</si>
  <si>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</si>
  <si>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</si>
  <si>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</si>
  <si>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</si>
  <si>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</si>
  <si>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</si>
  <si>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</si>
  <si>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</si>
  <si>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</si>
  <si>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</si>
  <si>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</si>
  <si>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</si>
  <si>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</si>
  <si>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</si>
  <si>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</si>
  <si>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</si>
  <si>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</si>
  <si>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</si>
  <si>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</si>
  <si>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</si>
  <si>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</si>
  <si>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</si>
  <si>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</si>
  <si>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</si>
  <si>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</si>
  <si>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</si>
  <si>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</si>
  <si>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</si>
  <si>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</si>
  <si>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</si>
  <si>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</si>
  <si>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</si>
  <si>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</si>
  <si>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</si>
  <si>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</si>
  <si>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</si>
  <si>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</si>
  <si>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</si>
  <si>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</si>
  <si>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</si>
  <si>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</si>
  <si>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</si>
  <si>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</si>
  <si>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</si>
  <si>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</si>
  <si>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</si>
  <si>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</si>
  <si>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</si>
  <si>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</si>
  <si>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</si>
  <si>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</si>
  <si>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</si>
  <si>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</si>
  <si>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</si>
  <si>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</si>
  <si>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</si>
  <si>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</si>
  <si>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</si>
  <si>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</si>
  <si>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</si>
  <si>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</si>
  <si>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</si>
  <si>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</si>
  <si>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</si>
  <si>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</si>
  <si>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</si>
  <si>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</si>
  <si>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</si>
  <si>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</si>
  <si>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</si>
  <si>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</si>
  <si>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</si>
  <si>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</si>
  <si>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</si>
  <si>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</si>
  <si>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</si>
  <si>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</si>
  <si>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</si>
  <si>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</si>
  <si>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</si>
  <si>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</si>
  <si>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</si>
  <si>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</si>
  <si>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</si>
  <si>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</si>
  <si>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</si>
  <si>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</si>
  <si>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</si>
  <si>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</si>
  <si>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</si>
  <si>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</si>
  <si>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</si>
  <si>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</si>
  <si>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</si>
  <si>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</si>
  <si>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</si>
  <si>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</si>
  <si>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</si>
  <si>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</si>
  <si>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</si>
  <si>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</si>
  <si>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</si>
  <si>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</si>
  <si>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</si>
  <si>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</si>
  <si>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</si>
  <si>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</si>
  <si>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</si>
  <si>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</si>
  <si>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</si>
  <si>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</si>
  <si>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</si>
  <si>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</si>
  <si>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</si>
  <si>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</si>
  <si>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</si>
  <si>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</si>
  <si>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</si>
  <si>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</si>
  <si>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</si>
  <si>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</si>
  <si>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</si>
  <si>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</si>
  <si>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</si>
  <si>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</si>
  <si>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</si>
  <si>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</si>
  <si>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</si>
  <si>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</si>
  <si>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</si>
  <si>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</si>
  <si>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</si>
  <si>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</si>
  <si>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</si>
  <si>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</si>
  <si>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</si>
  <si>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</si>
  <si>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</si>
  <si>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</si>
  <si>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</si>
  <si>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</si>
  <si>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</si>
  <si>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</si>
  <si>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</si>
  <si>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</si>
  <si>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</si>
  <si>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</si>
  <si>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</si>
  <si>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</si>
  <si>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</si>
  <si>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</si>
  <si>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</si>
  <si>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</si>
  <si>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</si>
  <si>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</si>
  <si>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</si>
  <si>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</si>
  <si>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</si>
  <si>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</si>
  <si>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</si>
  <si>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</si>
  <si>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</si>
  <si>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</si>
  <si>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</si>
  <si>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</si>
  <si>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</si>
  <si>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</si>
  <si>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</si>
  <si>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</si>
  <si>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</si>
  <si>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</si>
  <si>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</si>
  <si>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</si>
  <si>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</si>
  <si>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</si>
  <si>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</si>
  <si>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</si>
  <si>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</si>
  <si>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</si>
  <si>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</si>
  <si>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</si>
  <si>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</si>
  <si>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</si>
  <si>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</si>
  <si>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</si>
  <si>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</si>
  <si>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</si>
  <si>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</si>
  <si>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</si>
  <si>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</si>
  <si>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</si>
  <si>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</si>
  <si>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</si>
  <si>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</si>
  <si>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</si>
  <si>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</si>
  <si>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</si>
  <si>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</si>
  <si>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</si>
  <si>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</si>
  <si>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</si>
  <si>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</si>
  <si>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</si>
  <si>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</si>
  <si>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</si>
  <si>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</si>
  <si>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</si>
  <si>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</si>
  <si>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</si>
  <si>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</si>
  <si>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</si>
  <si>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</si>
  <si>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</si>
  <si>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</si>
  <si>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</si>
  <si>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</si>
  <si>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</si>
  <si>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</si>
  <si>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</si>
  <si>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</si>
  <si>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</si>
  <si>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</si>
  <si>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</si>
  <si>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</si>
  <si>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</si>
  <si>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</si>
  <si>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</si>
  <si>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</si>
  <si>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</si>
  <si>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</si>
  <si>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</si>
  <si>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</si>
  <si>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</si>
  <si>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</si>
  <si>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</si>
  <si>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</si>
  <si>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</si>
  <si>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</si>
  <si>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</si>
  <si>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</si>
  <si>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</si>
  <si>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</si>
  <si>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</si>
  <si>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</si>
  <si>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</si>
  <si>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</si>
  <si>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</si>
  <si>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</si>
  <si>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</si>
  <si>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</si>
  <si>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</si>
  <si>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</si>
  <si>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</si>
  <si>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</si>
  <si>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</si>
  <si>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</si>
  <si>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</si>
  <si>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</si>
  <si>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</si>
  <si>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</si>
  <si>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</si>
  <si>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</si>
  <si>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</si>
  <si>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</si>
  <si>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</si>
  <si>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</si>
  <si>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</si>
  <si>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</si>
  <si>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</si>
  <si>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</si>
  <si>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</si>
  <si>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</si>
  <si>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</si>
  <si>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</si>
  <si>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</si>
  <si>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</si>
  <si>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</si>
  <si>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</si>
  <si>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</si>
  <si>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</si>
  <si>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</si>
  <si>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</si>
  <si>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</si>
  <si>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</si>
  <si>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</si>
  <si>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</si>
  <si>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</si>
  <si>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</si>
  <si>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</si>
  <si>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</si>
  <si>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</si>
  <si>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</si>
  <si>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</si>
  <si>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</si>
  <si>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</si>
  <si>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</si>
  <si>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</si>
  <si>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</si>
  <si>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</si>
  <si>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</si>
  <si>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</si>
  <si>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</si>
  <si>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</si>
  <si>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</si>
  <si>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</si>
  <si>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</si>
  <si>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</si>
  <si>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</si>
  <si>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</si>
  <si>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</si>
  <si>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</si>
  <si>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</si>
  <si>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</si>
  <si>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</si>
  <si>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</si>
  <si>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</si>
  <si>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</si>
  <si>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</si>
  <si>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</si>
  <si>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</si>
  <si>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</si>
  <si>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</si>
  <si>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</si>
  <si>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</si>
  <si>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</si>
  <si>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</si>
  <si>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</si>
  <si>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</si>
  <si>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</si>
  <si>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</si>
  <si>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</si>
  <si>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</si>
  <si>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</si>
  <si>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</si>
  <si>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</si>
  <si>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</si>
  <si>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</si>
  <si>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</si>
  <si>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</si>
  <si>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</si>
  <si>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</si>
  <si>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</si>
  <si>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</si>
  <si>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</si>
  <si>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</si>
  <si>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</si>
  <si>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</si>
  <si>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</si>
  <si>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</si>
  <si>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</si>
  <si>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</si>
  <si>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</si>
  <si>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</si>
  <si>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</si>
  <si>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</si>
  <si>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</si>
  <si>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</si>
  <si>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</si>
  <si>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</si>
  <si>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</si>
  <si>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</si>
  <si>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</si>
  <si>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</si>
  <si>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</si>
  <si>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</si>
  <si>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</si>
  <si>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</si>
  <si>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</si>
  <si>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</si>
  <si>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</si>
  <si>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</si>
  <si>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</si>
  <si>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</si>
  <si>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</si>
  <si>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</si>
  <si>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</si>
  <si>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</si>
  <si>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</si>
  <si>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</si>
  <si>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</si>
  <si>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</si>
  <si>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</si>
  <si>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</si>
  <si>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</si>
  <si>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</si>
  <si>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</si>
  <si>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</si>
  <si>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</si>
  <si>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</si>
  <si>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</si>
  <si>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</si>
  <si>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</si>
  <si>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</si>
  <si>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</si>
  <si>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</si>
  <si>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</si>
  <si>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</si>
  <si>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</si>
  <si>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</si>
  <si>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</si>
  <si>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</si>
  <si>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</si>
  <si>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</si>
  <si>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</si>
  <si>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</si>
  <si>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</si>
  <si>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</si>
  <si>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</si>
  <si>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</si>
  <si>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</si>
  <si>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</si>
  <si>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</si>
  <si>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</si>
  <si>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</si>
  <si>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</si>
  <si>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</si>
  <si>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</si>
  <si>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</si>
  <si>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</si>
  <si>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</si>
  <si>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</si>
  <si>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</si>
  <si>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</si>
  <si>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</si>
  <si>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</si>
  <si>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</si>
  <si>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</si>
  <si>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</si>
  <si>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</si>
  <si>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</si>
  <si>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</si>
  <si>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</si>
  <si>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</si>
  <si>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</si>
  <si>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</si>
  <si>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</si>
  <si>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</si>
  <si>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</si>
  <si>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</si>
  <si>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</si>
  <si>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</si>
  <si>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</si>
  <si>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</si>
  <si>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</si>
  <si>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</si>
  <si>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</si>
  <si>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</si>
  <si>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</si>
  <si>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</si>
  <si>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</si>
  <si>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</si>
  <si>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</si>
  <si>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</si>
  <si>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</si>
  <si>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</si>
  <si>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</si>
  <si>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</si>
  <si>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</si>
  <si>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</si>
  <si>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</si>
  <si>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</si>
  <si>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</si>
  <si>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</si>
  <si>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</si>
  <si>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</si>
  <si>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</si>
  <si>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</si>
  <si>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</si>
  <si>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</si>
  <si>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</si>
  <si>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</si>
  <si>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</si>
  <si>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</si>
  <si>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</si>
  <si>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</si>
  <si>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</si>
  <si>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</si>
  <si>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</si>
  <si>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</si>
  <si>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</si>
  <si>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</si>
  <si>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</si>
  <si>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</si>
  <si>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</si>
  <si>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</si>
  <si>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</si>
  <si>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</si>
  <si>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</si>
  <si>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</si>
  <si>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</si>
  <si>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</si>
  <si>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</si>
  <si>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</si>
  <si>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</si>
  <si>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</si>
  <si>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</si>
  <si>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</si>
  <si>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</si>
  <si>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</si>
  <si>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</si>
  <si>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</si>
  <si>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</si>
  <si>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</si>
  <si>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</si>
  <si>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</si>
  <si>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</si>
  <si>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</si>
  <si>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</si>
  <si>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</si>
  <si>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</si>
  <si>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</si>
  <si>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</si>
  <si>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</si>
  <si>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</si>
  <si>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</si>
  <si>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</si>
  <si>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</si>
  <si>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</si>
  <si>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</si>
  <si>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</si>
  <si>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</si>
  <si>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</si>
  <si>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</si>
  <si>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</si>
  <si>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</si>
  <si>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</si>
  <si>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</si>
  <si>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</si>
  <si>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</si>
  <si>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</si>
  <si>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</si>
  <si>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</si>
  <si>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</si>
  <si>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</si>
  <si>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</si>
  <si>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</si>
  <si>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</si>
  <si>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</si>
  <si>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</si>
  <si>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</si>
  <si>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</si>
  <si>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</si>
  <si>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</si>
  <si>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</si>
  <si>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</si>
  <si>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</si>
  <si>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</si>
  <si>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</si>
  <si>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</si>
  <si>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</si>
  <si>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</si>
  <si>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</si>
  <si>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</si>
  <si>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</si>
  <si>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</si>
  <si>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</si>
  <si>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</si>
  <si>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</si>
  <si>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</si>
  <si>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</si>
  <si>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</si>
  <si>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</si>
  <si>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</si>
  <si>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</si>
  <si>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</si>
  <si>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</si>
  <si>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</si>
  <si>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</si>
  <si>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</si>
  <si>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</si>
  <si>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</si>
  <si>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</si>
  <si>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</si>
  <si>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</si>
  <si>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</si>
  <si>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</si>
  <si>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</si>
  <si>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</si>
  <si>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</si>
  <si>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</si>
  <si>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</si>
  <si>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</si>
  <si>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</si>
  <si>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</si>
  <si>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</si>
  <si>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</si>
  <si>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</si>
  <si>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</si>
  <si>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</si>
  <si>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</si>
  <si>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</si>
  <si>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</si>
  <si>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</si>
  <si>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</si>
  <si>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</si>
  <si>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</si>
  <si>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</si>
  <si>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</si>
  <si>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</si>
  <si>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</si>
  <si>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</si>
  <si>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</si>
  <si>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</si>
  <si>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</si>
  <si>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</si>
  <si>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</si>
  <si>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</si>
  <si>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</si>
  <si>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</si>
  <si>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</si>
  <si>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</si>
  <si>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</si>
  <si>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</si>
  <si>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</si>
  <si>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</si>
  <si>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</si>
  <si>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</si>
  <si>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</si>
  <si>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</si>
  <si>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</si>
  <si>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</si>
  <si>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</si>
  <si>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</si>
  <si>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</si>
  <si>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</si>
  <si>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</si>
  <si>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</si>
  <si>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</si>
  <si>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</si>
  <si>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</si>
  <si>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</si>
  <si>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</si>
  <si>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</si>
  <si>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</si>
  <si>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</si>
  <si>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</si>
  <si>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</si>
  <si>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</si>
  <si>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</si>
  <si>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</si>
  <si>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</si>
  <si>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</si>
  <si>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</si>
  <si>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</si>
  <si>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</si>
  <si>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</si>
  <si>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</si>
  <si>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</si>
  <si>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</si>
  <si>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</si>
  <si>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</si>
  <si>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</si>
  <si>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</si>
  <si>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</si>
  <si>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</si>
  <si>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</si>
  <si>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</si>
  <si>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</si>
  <si>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</si>
  <si>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</si>
  <si>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</si>
  <si>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</si>
  <si>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</si>
  <si>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</si>
  <si>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</si>
  <si>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</si>
  <si>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</si>
  <si>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</si>
  <si>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</si>
  <si>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</si>
  <si>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</si>
  <si>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</si>
  <si>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</si>
  <si>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</si>
  <si>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</si>
  <si>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</si>
  <si>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</si>
  <si>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</si>
  <si>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</si>
  <si>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</si>
  <si>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</si>
  <si>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</si>
  <si>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</si>
  <si>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</si>
  <si>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</si>
  <si>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</si>
  <si>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</si>
  <si>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</si>
  <si>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</si>
  <si>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</si>
  <si>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</si>
  <si>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</si>
  <si>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</si>
  <si>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</si>
  <si>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</si>
  <si>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</si>
  <si>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</si>
  <si>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</si>
  <si>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</si>
  <si>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</si>
  <si>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</si>
  <si>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</si>
  <si>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</si>
  <si>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</si>
  <si>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</si>
  <si>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</si>
  <si>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</si>
  <si>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</si>
  <si>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</si>
  <si>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</si>
  <si>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</si>
  <si>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</si>
  <si>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</si>
  <si>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</si>
  <si>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</si>
  <si>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</si>
  <si>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</si>
  <si>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</si>
  <si>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</si>
  <si>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</si>
  <si>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</si>
  <si>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</si>
  <si>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</si>
  <si>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</si>
  <si>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</si>
  <si>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</si>
  <si>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</si>
  <si>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</si>
  <si>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</si>
  <si>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</si>
  <si>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</si>
  <si>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</si>
  <si>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</si>
  <si>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</si>
  <si>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</si>
  <si>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</si>
  <si>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</si>
  <si>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</si>
  <si>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</si>
  <si>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</si>
  <si>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</si>
  <si>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</si>
  <si>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</si>
  <si>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</si>
  <si>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</si>
  <si>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</si>
  <si>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</si>
  <si>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</si>
  <si>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</si>
  <si>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</si>
  <si>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</si>
  <si>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</si>
  <si>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</si>
  <si>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</si>
  <si>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</si>
  <si>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</si>
  <si>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</si>
  <si>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</si>
  <si>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</si>
  <si>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</si>
  <si>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</si>
  <si>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</si>
  <si>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</si>
  <si>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</si>
  <si>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</si>
  <si>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</si>
  <si>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</si>
  <si>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</si>
  <si>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</si>
  <si>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</si>
  <si>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</si>
  <si>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</si>
  <si>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</si>
  <si>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</si>
  <si>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</si>
  <si>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</si>
  <si>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</si>
  <si>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</si>
  <si>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</si>
  <si>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</si>
  <si>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</si>
  <si>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</si>
  <si>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</si>
  <si>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</si>
  <si>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</si>
  <si>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</si>
  <si>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</si>
  <si>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</si>
  <si>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</si>
  <si>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</si>
  <si>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</si>
  <si>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</si>
  <si>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</si>
  <si>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</si>
  <si>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</si>
  <si>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</si>
  <si>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</si>
  <si>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</si>
  <si>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</si>
  <si>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</si>
  <si>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</si>
  <si>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</si>
  <si>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</si>
  <si>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</si>
  <si>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</si>
  <si>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</si>
  <si>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</si>
  <si>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</si>
  <si>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</si>
  <si>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</si>
  <si>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</si>
  <si>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</si>
  <si>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</si>
  <si>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</si>
  <si>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</si>
  <si>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</si>
  <si>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</si>
  <si>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</si>
  <si>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</si>
  <si>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</si>
  <si>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</si>
  <si>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</si>
  <si>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</si>
  <si>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</si>
  <si>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</si>
  <si>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</si>
  <si>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</si>
  <si>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</si>
  <si>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</si>
  <si>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</si>
  <si>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</si>
  <si>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</si>
  <si>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</si>
  <si>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</si>
  <si>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</si>
  <si>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</si>
  <si>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</si>
  <si>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</si>
  <si>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</si>
  <si>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</si>
  <si>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</si>
  <si>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</si>
  <si>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</si>
  <si>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</si>
  <si>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</si>
  <si>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</si>
  <si>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</si>
  <si>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</si>
  <si>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</si>
  <si>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</si>
  <si>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</si>
  <si>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</si>
  <si>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</si>
  <si>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</si>
  <si>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</si>
  <si>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</si>
  <si>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</si>
  <si>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</si>
  <si>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</si>
  <si>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</si>
  <si>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</si>
  <si>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</si>
  <si>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</si>
  <si>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</si>
  <si>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</si>
  <si>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</si>
  <si>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</si>
  <si>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</si>
  <si>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</si>
  <si>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</si>
  <si>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</si>
  <si>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</si>
  <si>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</si>
  <si>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</si>
  <si>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</si>
  <si>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</si>
  <si>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</si>
  <si>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</si>
  <si>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</si>
  <si>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</si>
  <si>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</si>
  <si>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</si>
  <si>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</si>
  <si>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</si>
  <si>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</si>
  <si>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</si>
  <si>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</si>
  <si>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</si>
  <si>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</si>
  <si>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</si>
  <si>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</si>
  <si>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</si>
  <si>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</si>
  <si>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</si>
  <si>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</si>
  <si>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</si>
  <si>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</si>
  <si>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</si>
  <si>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</si>
  <si>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</si>
  <si>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</si>
  <si>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</si>
  <si>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</si>
  <si>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</si>
  <si>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</si>
  <si>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</si>
  <si>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</si>
  <si>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</si>
  <si>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</si>
  <si>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</si>
  <si>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</si>
  <si>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</si>
  <si>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</si>
  <si>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</si>
  <si>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</si>
  <si>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</si>
  <si>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</si>
  <si>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</si>
  <si>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</si>
  <si>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</si>
  <si>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</si>
  <si>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</si>
  <si>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</si>
  <si>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</si>
  <si>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</si>
  <si>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</si>
  <si>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</si>
  <si>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</si>
  <si>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</si>
  <si>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</si>
  <si>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</si>
  <si>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</si>
  <si>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</si>
  <si>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</si>
  <si>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</si>
  <si>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</si>
  <si>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</si>
  <si>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</si>
  <si>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</si>
  <si>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</si>
  <si>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</si>
  <si>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</si>
  <si>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</si>
  <si>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</si>
  <si>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</si>
  <si>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</si>
  <si>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</si>
  <si>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</si>
  <si>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</si>
  <si>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</si>
  <si>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</si>
  <si>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</si>
  <si>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</si>
  <si>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</si>
  <si>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</si>
  <si>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</si>
  <si>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</si>
  <si>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</si>
  <si>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</si>
  <si>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</si>
  <si>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</si>
  <si>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</si>
  <si>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</si>
  <si>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</si>
  <si>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</si>
  <si>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</si>
  <si>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</si>
  <si>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</si>
  <si>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</si>
  <si>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</si>
  <si>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</si>
  <si>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</si>
  <si>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</si>
  <si>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</si>
  <si>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</si>
  <si>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</si>
  <si>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</si>
  <si>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</si>
  <si>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</si>
  <si>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</si>
  <si>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</si>
  <si>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</si>
  <si>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</si>
  <si>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</si>
  <si>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</si>
  <si>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</si>
  <si>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</si>
  <si>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</si>
  <si>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</si>
  <si>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</si>
  <si>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</si>
  <si>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</si>
  <si>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</si>
  <si>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</si>
  <si>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</si>
  <si>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</si>
  <si>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</si>
  <si>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</si>
  <si>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</si>
  <si>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</si>
  <si>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</si>
  <si>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</si>
  <si>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</si>
  <si>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</si>
  <si>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</si>
  <si>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</si>
  <si>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</si>
  <si>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</si>
  <si>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</si>
  <si>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</si>
  <si>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</si>
  <si>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</si>
  <si>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</si>
  <si>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</si>
  <si>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</si>
  <si>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</si>
  <si>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</si>
  <si>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</si>
  <si>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</si>
  <si>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</si>
  <si>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</si>
  <si>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</si>
  <si>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</si>
  <si>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</si>
  <si>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</si>
  <si>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</si>
  <si>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</si>
  <si>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</si>
  <si>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</si>
  <si>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</si>
  <si>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</si>
  <si>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</si>
  <si>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</si>
  <si>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</si>
  <si>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</si>
  <si>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</si>
  <si>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</si>
  <si>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</si>
  <si>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</si>
  <si>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</si>
  <si>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</si>
  <si>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</si>
  <si>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</si>
  <si>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</si>
  <si>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</si>
  <si>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</si>
  <si>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</si>
  <si>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</si>
  <si>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</si>
  <si>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</si>
  <si>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</si>
  <si>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</si>
  <si>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</si>
  <si>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</si>
  <si>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</si>
  <si>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</si>
  <si>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</si>
  <si>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</si>
  <si>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</si>
  <si>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</si>
  <si>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</si>
  <si>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</si>
  <si>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</si>
  <si>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</si>
  <si>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</si>
  <si>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</si>
  <si>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</si>
  <si>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</si>
  <si>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</si>
  <si>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</si>
  <si>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</si>
  <si>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</si>
  <si>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</si>
  <si>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</si>
  <si>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</si>
  <si>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</si>
  <si>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</si>
  <si>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</si>
  <si>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</si>
  <si>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</si>
  <si>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</si>
  <si>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</si>
  <si>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</si>
  <si>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</si>
  <si>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</si>
  <si>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</si>
  <si>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</si>
  <si>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</si>
  <si>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</si>
  <si>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</si>
  <si>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</si>
  <si>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</si>
  <si>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</si>
  <si>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</si>
  <si>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</si>
  <si>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</si>
  <si>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</si>
  <si>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</si>
  <si>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</si>
  <si>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</si>
  <si>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</si>
  <si>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</si>
  <si>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</si>
  <si>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</si>
  <si>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</si>
  <si>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</si>
  <si>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</si>
  <si>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</si>
  <si>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</si>
  <si>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</si>
  <si>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</si>
  <si>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</si>
  <si>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</si>
  <si>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</si>
  <si>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</si>
  <si>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</si>
  <si>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</si>
  <si>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</si>
  <si>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</si>
  <si>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</si>
  <si>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</si>
  <si>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</si>
  <si>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</si>
  <si>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</si>
  <si>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</si>
  <si>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</si>
  <si>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</si>
  <si>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</si>
  <si>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</si>
  <si>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</si>
  <si>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</si>
  <si>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</si>
  <si>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</si>
  <si>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</si>
  <si>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</si>
  <si>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</si>
  <si>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</si>
  <si>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</si>
  <si>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</si>
  <si>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</si>
  <si>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</si>
  <si>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</si>
  <si>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</si>
  <si>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</si>
  <si>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</si>
  <si>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</si>
  <si>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</si>
  <si>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</si>
  <si>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</si>
  <si>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</si>
  <si>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</si>
  <si>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</si>
  <si>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</si>
  <si>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</si>
  <si>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</si>
  <si>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</si>
  <si>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</si>
  <si>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</si>
  <si>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</si>
  <si>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</si>
  <si>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</si>
  <si>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</si>
  <si>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</si>
  <si>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</si>
  <si>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</si>
  <si>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</si>
  <si>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</si>
  <si>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</si>
  <si>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</si>
  <si>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</si>
  <si>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</si>
  <si>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</si>
  <si>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</si>
  <si>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</si>
  <si>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</si>
  <si>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</si>
  <si>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</si>
  <si>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</si>
  <si>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</si>
  <si>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</si>
  <si>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</si>
  <si>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</si>
  <si>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</si>
  <si>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</si>
  <si>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</si>
  <si>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</si>
  <si>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</si>
  <si>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</si>
  <si>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</si>
  <si>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</si>
  <si>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</si>
  <si>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</si>
  <si>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</si>
  <si>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</si>
  <si>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</si>
  <si>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</si>
  <si>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</si>
  <si>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</si>
  <si>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</si>
  <si>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</si>
  <si>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</si>
  <si>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</si>
  <si>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</si>
  <si>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</si>
  <si>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</si>
  <si>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</si>
  <si>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</si>
  <si>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</si>
  <si>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</si>
  <si>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</si>
  <si>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</si>
  <si>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</si>
  <si>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</si>
  <si>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</si>
  <si>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</si>
  <si>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</si>
  <si>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</si>
  <si>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</si>
  <si>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</si>
  <si>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</si>
  <si>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</si>
  <si>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</si>
  <si>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</si>
  <si>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</si>
  <si>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</si>
  <si>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</si>
  <si>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</si>
  <si>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</si>
  <si>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</si>
  <si>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</si>
  <si>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</si>
  <si>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</si>
  <si>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</si>
  <si>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</si>
  <si>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</si>
  <si>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</si>
  <si>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</si>
  <si>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</si>
  <si>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</si>
  <si>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</si>
  <si>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</si>
  <si>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</si>
  <si>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</si>
  <si>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</si>
  <si>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</si>
  <si>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</si>
  <si>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</si>
  <si>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</si>
  <si>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</si>
  <si>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</si>
  <si>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</si>
  <si>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</si>
  <si>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</si>
  <si>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</si>
  <si>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</si>
  <si>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</si>
  <si>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</si>
  <si>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</si>
  <si>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</si>
  <si>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</si>
  <si>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</si>
  <si>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</si>
  <si>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</si>
  <si>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</si>
  <si>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</si>
  <si>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</si>
  <si>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</si>
  <si>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</si>
  <si>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</si>
  <si>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</si>
  <si>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</si>
  <si>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</si>
  <si>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</si>
  <si>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</si>
  <si>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</si>
  <si>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</si>
  <si>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</si>
  <si>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</si>
  <si>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</si>
  <si>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</si>
  <si>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</si>
  <si>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</si>
  <si>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</si>
  <si>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</si>
  <si>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</si>
  <si>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</si>
  <si>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</si>
  <si>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</si>
  <si>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</si>
  <si>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</si>
  <si>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</si>
  <si>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</si>
  <si>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</si>
  <si>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</si>
  <si>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</si>
  <si>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</si>
  <si>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</si>
  <si>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</si>
  <si>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</si>
  <si>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</si>
  <si>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</si>
  <si>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</si>
  <si>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</si>
  <si>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</si>
  <si>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</si>
  <si>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</si>
  <si>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</si>
  <si>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</si>
  <si>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</si>
  <si>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</si>
  <si>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</si>
  <si>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</si>
  <si>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</si>
  <si>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</si>
  <si>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</si>
  <si>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</si>
  <si>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</si>
  <si>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</si>
  <si>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</si>
  <si>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</si>
  <si>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</si>
  <si>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</si>
  <si>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</si>
  <si>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</si>
  <si>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</si>
  <si>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</si>
  <si>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</si>
  <si>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</si>
  <si>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</si>
  <si>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</si>
  <si>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</si>
  <si>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</si>
  <si>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</si>
  <si>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</si>
  <si>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</si>
  <si>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</si>
  <si>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</si>
  <si>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</si>
  <si>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</si>
  <si>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</si>
  <si>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</si>
  <si>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</si>
  <si>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</si>
  <si>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</si>
  <si>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</si>
  <si>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</si>
  <si>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</si>
  <si>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</si>
  <si>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</si>
  <si>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</si>
  <si>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</si>
  <si>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</si>
  <si>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</si>
  <si>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</si>
  <si>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</si>
  <si>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</si>
  <si>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</si>
  <si>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</si>
  <si>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</si>
  <si>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</si>
  <si>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</si>
  <si>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</si>
  <si>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</si>
  <si>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</si>
  <si>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</si>
  <si>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</si>
  <si>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</si>
  <si>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</si>
  <si>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</si>
  <si>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</si>
  <si>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</si>
  <si>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</si>
  <si>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</si>
  <si>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</si>
  <si>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</si>
  <si>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</si>
  <si>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</si>
  <si>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</si>
  <si>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</si>
  <si>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</si>
  <si>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</si>
  <si>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</si>
  <si>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</si>
  <si>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</si>
  <si>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</si>
  <si>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</si>
  <si>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</si>
  <si>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</si>
  <si>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</si>
  <si>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</si>
  <si>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</si>
  <si>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</si>
  <si>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</si>
  <si>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</si>
  <si>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</si>
  <si>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</si>
  <si>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</si>
  <si>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</si>
  <si>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</si>
  <si>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</si>
  <si>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</si>
  <si>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</si>
  <si>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</si>
  <si>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</si>
  <si>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</si>
  <si>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</si>
  <si>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</si>
  <si>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</si>
  <si>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</si>
  <si>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</si>
  <si>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</si>
  <si>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</si>
  <si>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</si>
  <si>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</si>
  <si>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</si>
  <si>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</si>
  <si>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</si>
  <si>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</si>
  <si>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</si>
  <si>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</si>
  <si>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</si>
  <si>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</si>
  <si>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</si>
  <si>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</si>
  <si>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</si>
  <si>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</si>
  <si>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</si>
  <si>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</si>
  <si>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</si>
  <si>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</si>
  <si>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</si>
  <si>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</si>
  <si>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</si>
  <si>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</si>
  <si>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</si>
  <si>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</si>
  <si>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</si>
  <si>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</si>
  <si>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</si>
  <si>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</si>
  <si>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</si>
  <si>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</si>
  <si>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</si>
  <si>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</si>
  <si>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</si>
  <si>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</si>
  <si>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</si>
  <si>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</si>
  <si>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</si>
  <si>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</si>
  <si>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</si>
  <si>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</si>
  <si>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</si>
  <si>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</si>
  <si>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</si>
  <si>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</si>
  <si>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</si>
  <si>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</si>
  <si>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</si>
  <si>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</si>
  <si>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</si>
  <si>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</si>
  <si>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</si>
  <si>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</si>
  <si>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</si>
  <si>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</si>
  <si>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</si>
  <si>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</si>
  <si>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</si>
  <si>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</si>
  <si>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</si>
  <si>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</si>
  <si>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</si>
  <si>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</si>
  <si>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</si>
  <si>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</si>
  <si>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</si>
  <si>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</si>
  <si>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</si>
  <si>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</si>
  <si>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</si>
  <si>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</si>
  <si>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</si>
  <si>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</si>
  <si>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</si>
  <si>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</si>
  <si>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</si>
  <si>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</si>
  <si>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</si>
  <si>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</si>
  <si>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</si>
  <si>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</si>
  <si>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</si>
  <si>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</si>
  <si>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</si>
  <si>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</si>
  <si>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</si>
  <si>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</si>
  <si>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</si>
  <si>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</si>
  <si>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</si>
  <si>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</si>
  <si>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</si>
  <si>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</si>
  <si>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</si>
  <si>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</si>
  <si>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</si>
  <si>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</si>
  <si>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</si>
  <si>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</si>
  <si>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</si>
  <si>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</si>
  <si>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</si>
  <si>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</si>
  <si>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</si>
  <si>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</si>
  <si>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</si>
  <si>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</si>
  <si>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</si>
  <si>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</si>
  <si>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</si>
  <si>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</si>
  <si>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</si>
  <si>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</si>
  <si>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</si>
  <si>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</si>
  <si>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</si>
  <si>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</si>
  <si>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</si>
  <si>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</si>
  <si>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</si>
  <si>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</si>
  <si>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</si>
  <si>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</si>
  <si>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</si>
  <si>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</si>
  <si>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</si>
  <si>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</si>
  <si>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</si>
  <si>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</si>
  <si>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</si>
  <si>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</si>
  <si>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</si>
  <si>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</si>
  <si>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</si>
  <si>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</si>
  <si>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</si>
  <si>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</si>
  <si>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</si>
  <si>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</si>
  <si>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</si>
  <si>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</si>
  <si>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</si>
  <si>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</si>
  <si>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</si>
  <si>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</si>
  <si>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</si>
  <si>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</si>
  <si>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</si>
  <si>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</si>
  <si>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</si>
  <si>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</si>
  <si>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</si>
  <si>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</si>
  <si>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</si>
  <si>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</si>
  <si>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</si>
  <si>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</si>
  <si>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</si>
  <si>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</si>
  <si>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</si>
  <si>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</si>
  <si>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</si>
  <si>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</si>
  <si>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</si>
  <si>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</si>
  <si>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</si>
  <si>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</si>
  <si>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</si>
  <si>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</si>
  <si>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</si>
  <si>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</si>
  <si>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</si>
  <si>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</si>
  <si>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</si>
  <si>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</si>
  <si>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</si>
  <si>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</si>
  <si>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</si>
  <si>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</si>
  <si>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</si>
  <si>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</si>
  <si>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</si>
  <si>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</si>
  <si>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</si>
  <si>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</si>
  <si>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</si>
  <si>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</si>
  <si>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</si>
  <si>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</si>
  <si>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</si>
  <si>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</si>
  <si>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</si>
  <si>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</si>
  <si>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</si>
  <si>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</si>
  <si>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</si>
  <si>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</si>
  <si>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</si>
  <si>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</si>
  <si>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</si>
  <si>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</si>
  <si>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</si>
  <si>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</si>
  <si>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</si>
  <si>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</si>
  <si>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</si>
  <si>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</si>
  <si>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</si>
  <si>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</si>
  <si>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</si>
  <si>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</si>
  <si>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</si>
  <si>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</si>
  <si>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</si>
  <si>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</si>
  <si>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</si>
  <si>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</si>
  <si>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</si>
  <si>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</si>
  <si>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</si>
  <si>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</si>
  <si>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</si>
  <si>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</si>
  <si>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</si>
  <si>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</si>
  <si>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</si>
  <si>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</si>
  <si>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</si>
  <si>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</si>
  <si>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</si>
  <si>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</si>
  <si>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</si>
  <si>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</si>
  <si>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</si>
  <si>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</si>
  <si>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</si>
  <si>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</si>
  <si>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</si>
  <si>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</si>
  <si>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</si>
  <si>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</si>
  <si>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</si>
  <si>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</si>
  <si>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</si>
  <si>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</si>
  <si>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</si>
  <si>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</si>
  <si>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</si>
  <si>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</si>
  <si>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</si>
  <si>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</si>
  <si>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</si>
  <si>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</si>
  <si>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</si>
  <si>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</si>
  <si>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</si>
  <si>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</si>
  <si>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</si>
  <si>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</si>
  <si>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</si>
  <si>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</si>
  <si>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</si>
  <si>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</si>
  <si>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</si>
  <si>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</si>
  <si>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</si>
  <si>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</si>
  <si>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</si>
  <si>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</si>
  <si>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</si>
  <si>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</si>
  <si>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</si>
  <si>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</si>
  <si>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</si>
  <si>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</si>
  <si>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</si>
  <si>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</si>
  <si>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</si>
  <si>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</si>
  <si>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</si>
  <si>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</si>
  <si>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</si>
  <si>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</si>
  <si>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</si>
  <si>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</si>
  <si>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</si>
  <si>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</si>
  <si>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</si>
  <si>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</si>
  <si>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</si>
  <si>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</si>
  <si>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</si>
  <si>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</si>
  <si>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</si>
  <si>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</si>
  <si>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</si>
  <si>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</si>
  <si>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</si>
  <si>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</si>
  <si>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</si>
  <si>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</si>
  <si>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</si>
  <si>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</si>
  <si>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</si>
  <si>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</si>
  <si>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</si>
  <si>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</si>
  <si>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</si>
  <si>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</si>
  <si>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</si>
  <si>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</si>
  <si>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</si>
  <si>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</si>
  <si>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</si>
  <si>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</si>
  <si>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</si>
  <si>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</si>
  <si>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</si>
  <si>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</si>
  <si>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</si>
  <si>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</si>
  <si>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</si>
  <si>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</si>
  <si>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</si>
  <si>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</si>
  <si>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</si>
  <si>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</si>
  <si>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</si>
  <si>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</si>
  <si>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</si>
  <si>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</si>
  <si>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</si>
  <si>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</si>
  <si>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</si>
  <si>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</si>
  <si>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</si>
  <si>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</si>
  <si>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</si>
  <si>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</si>
  <si>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</si>
  <si>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</si>
  <si>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</si>
  <si>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</si>
  <si>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</si>
  <si>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</si>
  <si>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</si>
  <si>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</si>
  <si>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</si>
  <si>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</si>
  <si>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</si>
  <si>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</si>
  <si>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</si>
  <si>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</si>
  <si>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</si>
  <si>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</si>
  <si>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</si>
  <si>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</si>
  <si>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</si>
  <si>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</si>
  <si>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</si>
  <si>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</si>
  <si>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</si>
  <si>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</si>
  <si>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</si>
  <si>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</si>
  <si>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</si>
  <si>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</si>
  <si>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</si>
  <si>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</si>
  <si>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</si>
  <si>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</si>
  <si>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</si>
  <si>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</si>
  <si>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</si>
  <si>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</si>
  <si>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</si>
  <si>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</si>
  <si>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</si>
  <si>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</si>
  <si>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</si>
  <si>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</si>
  <si>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</si>
  <si>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</si>
  <si>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</si>
  <si>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</si>
  <si>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</si>
  <si>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</si>
  <si>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</si>
  <si>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</si>
  <si>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</si>
  <si>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</si>
  <si>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</si>
  <si>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</si>
  <si>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</si>
  <si>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</si>
  <si>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</si>
  <si>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</si>
  <si>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</si>
  <si>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</si>
  <si>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</si>
  <si>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</si>
  <si>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</si>
  <si>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</si>
  <si>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</si>
  <si>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</si>
  <si>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</si>
  <si>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</si>
  <si>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</si>
  <si>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</si>
  <si>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</si>
  <si>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</si>
  <si>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</si>
  <si>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</si>
  <si>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</si>
  <si>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</si>
  <si>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</si>
  <si>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</si>
  <si>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</si>
  <si>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</si>
  <si>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</si>
  <si>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</si>
  <si>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</si>
  <si>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</si>
  <si>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</si>
  <si>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</si>
  <si>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</si>
  <si>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</si>
  <si>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</si>
  <si>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</si>
  <si>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</si>
  <si>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</si>
  <si>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</si>
  <si>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</si>
  <si>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</si>
  <si>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</si>
  <si>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</si>
  <si>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</si>
  <si>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</si>
  <si>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</si>
  <si>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</si>
  <si>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</si>
  <si>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</si>
  <si>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</si>
  <si>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</si>
  <si>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</si>
  <si>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</si>
  <si>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</si>
  <si>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</si>
  <si>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</si>
  <si>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</si>
  <si>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</si>
  <si>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</si>
  <si>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</si>
  <si>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</si>
  <si>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</si>
  <si>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</si>
  <si>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</si>
  <si>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</si>
  <si>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</si>
  <si>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</si>
  <si>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</si>
  <si>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</si>
  <si>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</si>
  <si>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</si>
  <si>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</si>
  <si>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</si>
  <si>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</si>
  <si>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</si>
  <si>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</si>
  <si>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</si>
  <si>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</si>
  <si>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</si>
  <si>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</si>
  <si>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</si>
  <si>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</si>
  <si>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</si>
  <si>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</si>
  <si>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</si>
  <si>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</si>
  <si>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</si>
  <si>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</si>
  <si>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</si>
  <si>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</si>
  <si>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</si>
  <si>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</si>
  <si>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</si>
  <si>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</si>
  <si>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</si>
  <si>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</si>
  <si>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</si>
  <si>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</si>
  <si>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</si>
  <si>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</si>
  <si>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</si>
  <si>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</si>
  <si>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</si>
  <si>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</si>
  <si>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</si>
  <si>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</si>
  <si>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</si>
  <si>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</si>
  <si>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</si>
  <si>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</si>
  <si>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</si>
  <si>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</si>
  <si>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</si>
  <si>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</si>
  <si>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</si>
  <si>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</si>
  <si>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</si>
  <si>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</si>
  <si>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</si>
  <si>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</si>
  <si>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</si>
  <si>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</si>
  <si>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</si>
  <si>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</si>
  <si>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</si>
  <si>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</si>
  <si>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</si>
  <si>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</si>
  <si>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</si>
  <si>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</si>
  <si>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</si>
  <si>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</si>
  <si>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</si>
  <si>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</si>
  <si>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</si>
  <si>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</si>
  <si>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</si>
  <si>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</si>
  <si>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</si>
  <si>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</si>
  <si>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</si>
  <si>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</si>
  <si>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</si>
  <si>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</si>
  <si>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</si>
  <si>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</si>
  <si>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</si>
  <si>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</si>
  <si>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</si>
  <si>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</si>
  <si>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</si>
  <si>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</si>
  <si>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</si>
  <si>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</si>
  <si>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</si>
  <si>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</si>
  <si>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</si>
  <si>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</si>
  <si>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</si>
  <si>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</si>
  <si>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</si>
  <si>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</si>
  <si>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</si>
  <si>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</si>
  <si>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</si>
  <si>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</si>
  <si>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</si>
  <si>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</si>
  <si>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</si>
  <si>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</si>
  <si>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</si>
  <si>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</si>
  <si>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</si>
  <si>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</si>
  <si>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</si>
  <si>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</si>
  <si>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</si>
  <si>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</si>
  <si>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</si>
  <si>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</si>
  <si>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</si>
  <si>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</si>
  <si>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</si>
  <si>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</si>
  <si>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</si>
  <si>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</si>
  <si>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</si>
  <si>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</si>
  <si>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</si>
  <si>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</si>
  <si>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</si>
  <si>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</si>
  <si>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</si>
  <si>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</si>
  <si>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</si>
  <si>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</si>
  <si>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</si>
  <si>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</si>
  <si>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</si>
  <si>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</si>
  <si>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</si>
  <si>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</si>
  <si>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</si>
  <si>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</si>
  <si>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</si>
  <si>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</si>
  <si>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</si>
  <si>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</si>
  <si>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</si>
  <si>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</si>
  <si>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</si>
  <si>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</si>
  <si>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</si>
  <si>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</si>
  <si>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</si>
  <si>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</si>
  <si>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</si>
  <si>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</si>
  <si>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</si>
  <si>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</si>
  <si>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</si>
  <si>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</si>
  <si>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</si>
  <si>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</si>
  <si>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</si>
  <si>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</si>
  <si>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</si>
  <si>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</si>
  <si>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</si>
  <si>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</si>
  <si>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</si>
  <si>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</si>
  <si>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</si>
  <si>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</si>
  <si>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</si>
  <si>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</si>
  <si>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</si>
  <si>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</si>
  <si>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</si>
  <si>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</si>
  <si>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</si>
  <si>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</si>
  <si>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</si>
  <si>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</si>
  <si>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</si>
  <si>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</si>
  <si>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</si>
  <si>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</si>
  <si>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</si>
  <si>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</si>
  <si>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</si>
  <si>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</si>
  <si>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</si>
  <si>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</si>
  <si>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</si>
  <si>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</si>
  <si>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</si>
  <si>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</si>
  <si>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</si>
  <si>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</si>
  <si>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</si>
  <si>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</si>
  <si>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</si>
  <si>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</si>
  <si>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</si>
  <si>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</si>
  <si>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</si>
  <si>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</si>
  <si>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</si>
  <si>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</si>
  <si>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</si>
  <si>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</si>
  <si>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</si>
  <si>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</si>
  <si>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</si>
  <si>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</si>
  <si>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</si>
  <si>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</si>
  <si>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</si>
  <si>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</si>
  <si>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</si>
  <si>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</si>
  <si>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</si>
  <si>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</si>
  <si>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</si>
  <si>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</si>
  <si>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</si>
  <si>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</si>
  <si>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</si>
  <si>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</si>
  <si>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</si>
  <si>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</si>
  <si>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</si>
  <si>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</si>
  <si>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</si>
  <si>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</si>
  <si>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</si>
  <si>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</si>
  <si>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</si>
  <si>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</si>
  <si>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</si>
  <si>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</si>
  <si>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</si>
  <si>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</si>
  <si>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</si>
  <si>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</si>
  <si>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</si>
  <si>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</si>
  <si>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</si>
  <si>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</si>
  <si>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</si>
  <si>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</si>
  <si>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</si>
  <si>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</si>
  <si>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</si>
  <si>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</si>
  <si>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</si>
  <si>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</si>
  <si>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</si>
  <si>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</si>
  <si>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</si>
  <si>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</si>
  <si>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</si>
  <si>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</si>
  <si>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</si>
  <si>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</si>
  <si>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</si>
  <si>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</si>
  <si>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</si>
  <si>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</si>
  <si>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</si>
  <si>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</si>
  <si>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</si>
  <si>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</si>
  <si>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</si>
  <si>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</si>
  <si>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</si>
  <si>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</si>
  <si>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</si>
  <si>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</si>
  <si>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</si>
  <si>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</si>
  <si>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</si>
  <si>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</si>
  <si>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</si>
  <si>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</si>
  <si>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</si>
  <si>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</si>
  <si>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</si>
  <si>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</si>
  <si>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</si>
  <si>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</si>
  <si>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</si>
  <si>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</si>
  <si>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</si>
  <si>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</si>
  <si>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</si>
  <si>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</si>
  <si>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</si>
  <si>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</si>
  <si>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</si>
  <si>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</si>
  <si>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</si>
  <si>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</si>
  <si>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</si>
  <si>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</si>
  <si>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</si>
  <si>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</si>
  <si>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</si>
  <si>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</si>
  <si>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</si>
  <si>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</si>
  <si>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</si>
  <si>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</si>
  <si>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</si>
  <si>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</si>
  <si>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</si>
  <si>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</si>
  <si>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</si>
  <si>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</si>
  <si>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</si>
  <si>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</si>
  <si>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</si>
  <si>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</si>
  <si>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</si>
  <si>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</si>
  <si>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</si>
  <si>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</si>
  <si>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</si>
  <si>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</si>
  <si>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</si>
  <si>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</si>
  <si>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</si>
  <si>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</si>
  <si>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</si>
  <si>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</si>
  <si>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</si>
  <si>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</si>
  <si>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</si>
  <si>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</si>
  <si>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</si>
  <si>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</si>
  <si>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</si>
  <si>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</si>
  <si>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</si>
  <si>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</si>
  <si>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</si>
  <si>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</si>
  <si>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</si>
  <si>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</si>
  <si>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</si>
  <si>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</si>
  <si>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</si>
  <si>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</si>
  <si>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</si>
  <si>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</si>
  <si>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</si>
  <si>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</si>
  <si>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</si>
  <si>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</si>
  <si>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</si>
  <si>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</si>
  <si>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</si>
  <si>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</si>
  <si>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</si>
  <si>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</si>
  <si>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</si>
  <si>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</si>
  <si>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</si>
  <si>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</si>
  <si>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</si>
  <si>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</si>
  <si>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</si>
  <si>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</si>
  <si>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</si>
  <si>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</si>
  <si>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</si>
  <si>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</si>
  <si>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</si>
  <si>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</si>
  <si>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</si>
  <si>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</si>
  <si>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</si>
  <si>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</si>
  <si>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</si>
  <si>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</si>
  <si>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</si>
  <si>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</si>
  <si>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</si>
  <si>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</si>
  <si>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</si>
  <si>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</si>
  <si>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</si>
  <si>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</si>
  <si>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</si>
  <si>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</si>
  <si>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</si>
  <si>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</si>
  <si>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</si>
  <si>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</si>
  <si>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</si>
  <si>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</si>
  <si>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</si>
  <si>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</si>
  <si>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</si>
  <si>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</si>
  <si>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</si>
  <si>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</si>
  <si>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</si>
  <si>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</si>
  <si>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</si>
  <si>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</si>
  <si>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</si>
  <si>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</si>
  <si>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</si>
  <si>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</si>
  <si>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</si>
  <si>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</si>
  <si>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</si>
  <si>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</si>
  <si>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</si>
  <si>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</si>
  <si>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</si>
  <si>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</si>
  <si>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</si>
  <si>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</si>
  <si>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</si>
  <si>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</si>
  <si>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</si>
  <si>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</si>
  <si>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</si>
  <si>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</si>
  <si>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</si>
  <si>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</si>
  <si>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</si>
  <si>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</si>
  <si>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</si>
  <si>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</si>
  <si>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</si>
  <si>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</si>
  <si>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</si>
  <si>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</si>
  <si>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</si>
  <si>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</si>
  <si>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</si>
  <si>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</si>
  <si>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</si>
  <si>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</si>
  <si>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</si>
  <si>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</si>
  <si>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</si>
  <si>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</si>
  <si>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</si>
  <si>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</si>
  <si>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</si>
  <si>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</si>
  <si>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</si>
  <si>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</si>
  <si>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</si>
  <si>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</si>
  <si>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</si>
  <si>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</si>
  <si>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</si>
  <si>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</si>
  <si>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</si>
  <si>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</si>
  <si>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</si>
  <si>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</si>
  <si>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</si>
  <si>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</si>
  <si>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</si>
  <si>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</si>
  <si>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</si>
  <si>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</si>
  <si>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</si>
  <si>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</si>
  <si>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</si>
  <si>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</si>
  <si>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</si>
  <si>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</si>
  <si>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</si>
  <si>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</si>
  <si>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</si>
  <si>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</si>
  <si>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</si>
  <si>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</si>
  <si>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</si>
  <si>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</si>
  <si>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</si>
  <si>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</si>
  <si>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</si>
  <si>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</si>
  <si>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</si>
  <si>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</si>
  <si>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</si>
  <si>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</si>
  <si>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</si>
  <si>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</si>
  <si>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</si>
  <si>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</si>
  <si>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</si>
  <si>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</si>
  <si>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</si>
  <si>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</si>
  <si>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</si>
  <si>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</si>
  <si>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</si>
  <si>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</si>
  <si>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</si>
  <si>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</si>
  <si>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</si>
  <si>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</si>
  <si>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</si>
  <si>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</si>
  <si>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</si>
  <si>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</si>
  <si>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</si>
  <si>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</si>
  <si>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</si>
  <si>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</si>
  <si>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</si>
  <si>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</si>
  <si>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</si>
  <si>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</si>
  <si>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</si>
  <si>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</si>
  <si>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</si>
  <si>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</si>
  <si>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</si>
  <si>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</si>
  <si>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</si>
  <si>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</si>
  <si>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</si>
  <si>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</si>
  <si>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</si>
  <si>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</si>
  <si>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</si>
  <si>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</si>
  <si>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</si>
  <si>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</si>
  <si>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</si>
  <si>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</si>
  <si>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</si>
  <si>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</si>
  <si>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</si>
  <si>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</si>
  <si>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</si>
  <si>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</si>
  <si>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</si>
  <si>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</si>
  <si>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</si>
  <si>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</si>
  <si>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</si>
  <si>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</si>
  <si>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</si>
  <si>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</si>
  <si>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</si>
  <si>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</si>
  <si>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</si>
  <si>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</si>
  <si>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</si>
  <si>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</si>
  <si>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</si>
  <si>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</si>
  <si>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</si>
  <si>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</si>
  <si>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</si>
  <si>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</si>
  <si>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</si>
  <si>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</si>
  <si>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</si>
  <si>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</si>
  <si>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</si>
  <si>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</si>
  <si>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</si>
  <si>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</si>
  <si>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</si>
  <si>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</si>
  <si>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</si>
  <si>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</si>
  <si>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</si>
  <si>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</si>
  <si>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</si>
  <si>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</si>
  <si>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</si>
  <si>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</si>
  <si>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</si>
  <si>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</si>
  <si>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</si>
  <si>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</si>
  <si>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</si>
  <si>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</si>
  <si>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</si>
  <si>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</si>
  <si>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</si>
  <si>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</si>
  <si>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</si>
  <si>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</si>
  <si>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</si>
  <si>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</si>
  <si>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</si>
  <si>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</si>
  <si>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</si>
  <si>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</si>
  <si>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</si>
  <si>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</si>
  <si>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</si>
  <si>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</si>
  <si>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</si>
  <si>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</si>
  <si>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</si>
  <si>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</si>
  <si>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</si>
  <si>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</si>
  <si>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</si>
  <si>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</si>
  <si>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</si>
  <si>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</si>
  <si>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</si>
  <si>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</si>
  <si>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</si>
  <si>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</si>
  <si>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</si>
  <si>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</si>
  <si>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</si>
  <si>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</si>
  <si>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</si>
  <si>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</si>
  <si>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</si>
  <si>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</si>
  <si>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</si>
  <si>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</si>
  <si>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</si>
  <si>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</si>
  <si>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</si>
  <si>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</si>
  <si>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</si>
  <si>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</si>
  <si>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</si>
  <si>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</si>
  <si>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</si>
  <si>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</si>
  <si>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</si>
  <si>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</si>
  <si>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</si>
  <si>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</si>
  <si>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</si>
  <si>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</si>
  <si>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</si>
  <si>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</si>
  <si>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</si>
  <si>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</si>
  <si>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</si>
  <si>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</si>
  <si>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</si>
  <si>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</si>
  <si>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</si>
  <si>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</si>
  <si>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</si>
  <si>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</si>
  <si>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</si>
  <si>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</si>
  <si>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</si>
  <si>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</si>
  <si>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</si>
  <si>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</si>
  <si>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</si>
  <si>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</si>
  <si>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</si>
  <si>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</si>
  <si>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</si>
  <si>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</si>
  <si>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</si>
  <si>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</si>
  <si>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</si>
  <si>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</si>
  <si>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</si>
  <si>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</si>
  <si>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</si>
  <si>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</si>
  <si>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</si>
  <si>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</si>
  <si>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</si>
  <si>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</si>
  <si>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</si>
  <si>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</si>
  <si>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</si>
  <si>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</si>
  <si>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</si>
  <si>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</si>
  <si>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</si>
  <si>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</si>
  <si>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</si>
  <si>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</si>
  <si>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</si>
  <si>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</si>
  <si>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</si>
  <si>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</si>
  <si>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</si>
  <si>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</si>
  <si>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</si>
  <si>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</si>
  <si>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</si>
  <si>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</si>
  <si>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</si>
  <si>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</si>
  <si>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</si>
  <si>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</si>
  <si>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</si>
  <si>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</si>
  <si>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</si>
  <si>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</si>
  <si>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</si>
  <si>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</si>
  <si>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</si>
  <si>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</si>
  <si>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</si>
  <si>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</si>
  <si>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</si>
  <si>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</si>
  <si>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</si>
  <si>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</si>
  <si>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</si>
  <si>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</si>
  <si>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</si>
  <si>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</si>
  <si>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</si>
  <si>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</si>
  <si>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</si>
  <si>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</si>
  <si>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</si>
  <si>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</si>
  <si>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</si>
  <si>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</si>
  <si>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</si>
  <si>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</si>
  <si>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</si>
  <si>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</si>
  <si>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</si>
  <si>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</si>
  <si>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</si>
  <si>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</si>
  <si>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</si>
  <si>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</si>
  <si>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</si>
  <si>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</si>
  <si>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</si>
  <si>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</si>
  <si>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</si>
  <si>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</si>
  <si>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</si>
  <si>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</si>
  <si>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</si>
  <si>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</si>
  <si>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</si>
  <si>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</si>
  <si>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</si>
  <si>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</si>
  <si>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</si>
  <si>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</si>
  <si>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</si>
  <si>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</si>
  <si>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</si>
  <si>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</si>
  <si>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</si>
  <si>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</si>
  <si>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</si>
  <si>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</si>
  <si>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</si>
  <si>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</si>
  <si>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</si>
  <si>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</si>
  <si>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</si>
  <si>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</si>
  <si>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</si>
  <si>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</si>
  <si>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</si>
  <si>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</si>
  <si>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</si>
  <si>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</si>
  <si>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</si>
  <si>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</si>
  <si>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</si>
  <si>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</si>
  <si>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</si>
  <si>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</si>
  <si>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</si>
  <si>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</si>
  <si>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</si>
  <si>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</si>
  <si>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</si>
  <si>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</si>
  <si>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</si>
  <si>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</si>
  <si>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</si>
  <si>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</si>
  <si>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</si>
  <si>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</si>
  <si>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</si>
  <si>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</si>
  <si>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</si>
  <si>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</si>
  <si>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</si>
  <si>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</si>
  <si>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</si>
  <si>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</si>
  <si>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</si>
  <si>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</si>
  <si>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</si>
  <si>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</si>
  <si>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</si>
  <si>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</si>
  <si>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</si>
  <si>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</si>
  <si>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</si>
  <si>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</si>
  <si>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</si>
  <si>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</si>
  <si>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</si>
  <si>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</si>
  <si>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</si>
  <si>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</si>
  <si>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</si>
  <si>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</si>
  <si>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</si>
  <si>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</si>
  <si>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</si>
  <si>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</si>
  <si>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</si>
  <si>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</si>
  <si>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</si>
  <si>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</si>
  <si>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</si>
  <si>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</si>
  <si>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</si>
  <si>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</si>
  <si>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</si>
  <si>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</si>
  <si>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</si>
  <si>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</si>
  <si>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</si>
  <si>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</si>
  <si>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</si>
  <si>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</si>
  <si>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</si>
  <si>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</si>
  <si>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</si>
  <si>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</si>
  <si>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</si>
  <si>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</si>
  <si>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</si>
  <si>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</si>
  <si>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</si>
  <si>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</si>
  <si>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</si>
  <si>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</si>
  <si>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</si>
  <si>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</si>
  <si>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</si>
  <si>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</si>
  <si>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</si>
  <si>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</si>
  <si>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</si>
  <si>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</si>
  <si>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</si>
  <si>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</si>
  <si>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</si>
  <si>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</si>
  <si>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</si>
  <si>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</si>
  <si>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</si>
  <si>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</si>
  <si>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</si>
  <si>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</si>
  <si>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</si>
  <si>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</si>
  <si>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</si>
  <si>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</si>
  <si>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</si>
  <si>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</si>
  <si>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</si>
  <si>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</si>
  <si>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</si>
  <si>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</si>
  <si>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</si>
  <si>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</si>
  <si>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</si>
  <si>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</si>
  <si>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</si>
  <si>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</si>
  <si>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</si>
  <si>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</si>
  <si>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</si>
  <si>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</si>
  <si>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</si>
  <si>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</si>
  <si>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</si>
  <si>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</si>
  <si>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</si>
  <si>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</si>
  <si>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</si>
  <si>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</si>
  <si>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</si>
  <si>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</si>
  <si>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</si>
  <si>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</si>
  <si>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</si>
  <si>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</si>
  <si>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</si>
  <si>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</si>
  <si>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</si>
  <si>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</si>
  <si>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</si>
  <si>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</si>
  <si>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</si>
  <si>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</si>
  <si>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</si>
  <si>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</si>
  <si>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</si>
  <si>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</si>
  <si>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</si>
  <si>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</si>
  <si>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</si>
  <si>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</si>
  <si>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</si>
  <si>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</si>
  <si>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</si>
  <si>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</si>
  <si>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</si>
  <si>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</si>
  <si>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</si>
  <si>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</si>
  <si>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</si>
  <si>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</si>
  <si>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</si>
  <si>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</si>
  <si>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</si>
  <si>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</si>
  <si>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</si>
  <si>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</si>
  <si>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</si>
  <si>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</si>
  <si>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</si>
  <si>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</si>
  <si>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</si>
  <si>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</si>
  <si>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</si>
  <si>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</si>
  <si>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</si>
  <si>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</si>
  <si>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</si>
  <si>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</si>
  <si>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</si>
  <si>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</si>
  <si>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</si>
  <si>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</si>
  <si>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</si>
  <si>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</si>
  <si>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</si>
  <si>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</si>
  <si>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</si>
  <si>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</si>
  <si>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</si>
  <si>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</si>
  <si>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</si>
  <si>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</si>
  <si>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</si>
  <si>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</si>
  <si>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</si>
  <si>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</si>
  <si>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</si>
  <si>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</si>
  <si>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</si>
  <si>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</si>
  <si>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</si>
  <si>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</si>
  <si>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</si>
  <si>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</si>
  <si>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</si>
  <si>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</si>
  <si>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</si>
  <si>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</si>
  <si>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</si>
  <si>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</si>
  <si>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</si>
  <si>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</si>
  <si>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</si>
  <si>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</si>
  <si>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</si>
  <si>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</si>
  <si>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</si>
  <si>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</si>
  <si>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</si>
  <si>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</si>
  <si>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</si>
  <si>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</si>
  <si>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</si>
  <si>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</si>
  <si>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</si>
  <si>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</si>
  <si>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</si>
  <si>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</si>
  <si>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</si>
  <si>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</si>
  <si>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</si>
  <si>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</si>
  <si>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</si>
  <si>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</si>
  <si>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</si>
  <si>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</si>
  <si>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</si>
  <si>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</si>
  <si>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</si>
  <si>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</si>
  <si>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</si>
  <si>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</si>
  <si>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</si>
  <si>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</si>
  <si>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</si>
  <si>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</si>
  <si>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</si>
  <si>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</si>
  <si>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</si>
  <si>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</si>
  <si>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</si>
  <si>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</si>
  <si>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</si>
  <si>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</si>
  <si>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</si>
  <si>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</si>
  <si>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</si>
  <si>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</si>
  <si>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</si>
  <si>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</si>
  <si>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</si>
  <si>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</si>
  <si>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</si>
  <si>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</si>
  <si>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</si>
  <si>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</si>
  <si>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</si>
  <si>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</si>
  <si>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</si>
  <si>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</si>
  <si>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</si>
  <si>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</si>
  <si>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</si>
  <si>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</si>
  <si>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</si>
  <si>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</si>
  <si>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</si>
  <si>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</si>
  <si>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</si>
  <si>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</si>
  <si>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</si>
  <si>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</si>
  <si>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</si>
  <si>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</si>
  <si>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</si>
  <si>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</si>
  <si>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</si>
  <si>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</si>
  <si>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</si>
  <si>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</si>
  <si>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</si>
  <si>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</si>
  <si>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</si>
  <si>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</si>
  <si>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</si>
  <si>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</si>
  <si>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</si>
  <si>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</si>
  <si>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</si>
  <si>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</si>
  <si>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</si>
  <si>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</si>
  <si>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</si>
  <si>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</si>
  <si>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</si>
  <si>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</si>
  <si>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</si>
  <si>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</si>
  <si>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</si>
  <si>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</si>
  <si>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</si>
  <si>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</si>
  <si>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</si>
  <si>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</si>
  <si>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</si>
  <si>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</si>
  <si>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</si>
  <si>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</si>
  <si>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</si>
  <si>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</si>
  <si>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</si>
  <si>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</si>
  <si>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</si>
  <si>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</si>
  <si>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</si>
  <si>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</si>
  <si>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</si>
  <si>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</si>
  <si>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</si>
  <si>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</si>
  <si>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</si>
  <si>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</si>
  <si>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</si>
  <si>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</si>
  <si>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</si>
  <si>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</si>
  <si>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</si>
  <si>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</si>
  <si>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</si>
  <si>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</si>
  <si>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</si>
  <si>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</si>
  <si>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</si>
  <si>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</si>
  <si>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</si>
  <si>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</si>
  <si>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</si>
  <si>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</si>
  <si>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</si>
  <si>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</si>
  <si>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</si>
  <si>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</si>
  <si>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</si>
  <si>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</si>
  <si>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</si>
  <si>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</si>
  <si>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</si>
  <si>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</si>
  <si>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</si>
  <si>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</si>
  <si>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</si>
  <si>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</si>
  <si>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</si>
  <si>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</si>
  <si>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</si>
  <si>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</si>
  <si>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</si>
  <si>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</si>
  <si>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</si>
  <si>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</si>
  <si>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</si>
  <si>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</si>
  <si>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</si>
  <si>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</si>
  <si>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</si>
  <si>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</si>
  <si>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</si>
  <si>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</si>
  <si>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</si>
  <si>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</si>
  <si>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</si>
  <si>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</si>
  <si>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</si>
  <si>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</si>
  <si>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</si>
  <si>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</si>
  <si>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</si>
  <si>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</si>
  <si>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</si>
  <si>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</si>
  <si>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</si>
  <si>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</si>
  <si>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</si>
  <si>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</si>
  <si>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</si>
  <si>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</si>
  <si>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</si>
  <si>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</si>
  <si>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</si>
  <si>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</si>
  <si>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</si>
  <si>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</si>
  <si>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</si>
  <si>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</si>
  <si>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</si>
  <si>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</si>
  <si>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</si>
  <si>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</si>
  <si>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</si>
  <si>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</si>
  <si>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</si>
  <si>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</si>
  <si>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</si>
  <si>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</si>
  <si>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</si>
  <si>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</si>
  <si>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</si>
  <si>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</si>
  <si>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</si>
  <si>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</si>
  <si>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</si>
  <si>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</si>
  <si>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</si>
  <si>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</si>
  <si>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</si>
  <si>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</si>
  <si>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</si>
  <si>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</si>
  <si>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</si>
  <si>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</si>
  <si>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</si>
  <si>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</si>
  <si>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</si>
  <si>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</si>
  <si>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</si>
  <si>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</si>
  <si>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</si>
  <si>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</si>
  <si>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</si>
  <si>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</si>
  <si>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</si>
  <si>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</si>
  <si>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</si>
  <si>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</si>
  <si>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</si>
  <si>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</si>
  <si>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</si>
  <si>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</si>
  <si>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</si>
  <si>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</si>
  <si>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</si>
  <si>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</si>
  <si>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</si>
  <si>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</si>
  <si>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</si>
  <si>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</si>
  <si>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</si>
  <si>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</si>
  <si>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</si>
  <si>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</si>
  <si>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</si>
  <si>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</si>
  <si>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</si>
  <si>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</si>
  <si>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</si>
  <si>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</si>
  <si>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</si>
  <si>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</si>
  <si>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</si>
  <si>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</si>
  <si>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</si>
  <si>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</si>
  <si>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</si>
  <si>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</si>
  <si>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</si>
  <si>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</si>
  <si>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</si>
  <si>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</si>
  <si>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</si>
  <si>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</si>
  <si>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</si>
  <si>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</si>
  <si>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</si>
  <si>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</si>
  <si>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</si>
  <si>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</si>
  <si>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</si>
  <si>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</si>
  <si>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</si>
  <si>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</si>
  <si>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</si>
  <si>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</si>
  <si>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</si>
  <si>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</si>
  <si>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</si>
  <si>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</si>
  <si>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</si>
  <si>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</si>
  <si>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</si>
  <si>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</si>
  <si>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</si>
  <si>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</si>
  <si>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</si>
  <si>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</si>
  <si>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</si>
  <si>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</si>
  <si>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</si>
  <si>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</si>
  <si>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</si>
  <si>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</si>
  <si>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</si>
  <si>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</si>
  <si>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</si>
  <si>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</si>
  <si>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</si>
  <si>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</si>
  <si>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</si>
  <si>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</si>
  <si>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</si>
  <si>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</si>
  <si>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</si>
  <si>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</si>
  <si>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</si>
  <si>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</si>
  <si>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</si>
  <si>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</si>
  <si>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</si>
  <si>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</si>
  <si>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</si>
  <si>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</si>
  <si>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</si>
  <si>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</si>
  <si>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</si>
  <si>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</si>
  <si>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</si>
  <si>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</si>
  <si>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</si>
  <si>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</si>
  <si>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</si>
  <si>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</si>
  <si>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</si>
  <si>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</si>
  <si>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</si>
  <si>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</si>
  <si>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</si>
  <si>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</si>
  <si>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</si>
  <si>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</si>
  <si>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</si>
  <si>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</si>
  <si>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</si>
  <si>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</si>
  <si>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</si>
  <si>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</si>
  <si>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</si>
  <si>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</si>
  <si>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</si>
  <si>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</si>
  <si>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</si>
  <si>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</si>
  <si>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</si>
  <si>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</si>
  <si>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</si>
  <si>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</si>
  <si>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</si>
  <si>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</si>
  <si>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</si>
  <si>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</si>
  <si>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</si>
  <si>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</si>
  <si>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</si>
  <si>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</si>
  <si>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</si>
  <si>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</si>
  <si>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</si>
  <si>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</si>
  <si>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</si>
  <si>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</si>
  <si>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</si>
  <si>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</si>
  <si>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</si>
  <si>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</si>
  <si>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</si>
  <si>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</si>
  <si>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</si>
  <si>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</si>
  <si>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</si>
  <si>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</si>
  <si>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</si>
  <si>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</si>
  <si>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</si>
  <si>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</si>
  <si>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</si>
  <si>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</si>
  <si>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</si>
  <si>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</si>
  <si>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</si>
  <si>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</si>
  <si>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</si>
  <si>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</si>
  <si>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</si>
  <si>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</si>
  <si>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</si>
  <si>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</si>
  <si>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</si>
  <si>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</si>
  <si>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</si>
  <si>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</si>
  <si>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</si>
  <si>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</si>
  <si>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</si>
  <si>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</si>
  <si>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</si>
  <si>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</si>
  <si>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</si>
  <si>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</si>
  <si>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</si>
  <si>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</si>
  <si>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</si>
  <si>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</si>
  <si>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</si>
  <si>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</si>
  <si>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</si>
  <si>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</si>
  <si>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</si>
  <si>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</si>
  <si>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</si>
  <si>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</si>
  <si>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</si>
  <si>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</si>
  <si>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</si>
  <si>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</si>
  <si>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</si>
  <si>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</si>
  <si>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</si>
  <si>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</si>
  <si>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</si>
  <si>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</si>
  <si>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</si>
  <si>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</si>
  <si>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</si>
  <si>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</si>
  <si>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</si>
  <si>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</si>
  <si>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</si>
  <si>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</si>
  <si>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</si>
  <si>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</si>
  <si>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</si>
  <si>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</si>
  <si>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</si>
  <si>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</si>
  <si>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</si>
  <si>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</si>
  <si>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</si>
  <si>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</si>
  <si>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</si>
  <si>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</si>
  <si>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</si>
  <si>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</si>
  <si>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</si>
  <si>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</si>
  <si>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</si>
  <si>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</si>
  <si>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</si>
  <si>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</si>
  <si>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</si>
  <si>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</si>
  <si>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</si>
  <si>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</si>
  <si>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</si>
  <si>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</si>
  <si>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</si>
  <si>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</si>
  <si>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</si>
  <si>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</si>
  <si>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</si>
  <si>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</si>
  <si>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</si>
  <si>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</si>
  <si>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</si>
  <si>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</si>
  <si>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</si>
  <si>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</si>
  <si>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</si>
  <si>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</si>
  <si>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</si>
  <si>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</si>
  <si>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</si>
  <si>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</si>
  <si>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</si>
  <si>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</si>
  <si>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</si>
  <si>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</si>
  <si>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</si>
  <si>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</si>
  <si>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</si>
  <si>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</si>
  <si>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</si>
  <si>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</si>
  <si>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</si>
  <si>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</si>
  <si>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</si>
  <si>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</si>
  <si>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</si>
  <si>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</si>
  <si>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</si>
  <si>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</si>
  <si>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</si>
  <si>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</si>
  <si>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</si>
  <si>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</si>
  <si>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</si>
  <si>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</si>
  <si>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</si>
  <si>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</si>
  <si>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</si>
  <si>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</si>
  <si>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</si>
  <si>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</si>
  <si>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</si>
  <si>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</si>
  <si>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</si>
  <si>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</si>
  <si>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</si>
  <si>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</si>
  <si>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</si>
  <si>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</si>
  <si>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</si>
  <si>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</si>
  <si>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</si>
  <si>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</si>
  <si>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</si>
  <si>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</si>
  <si>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</si>
  <si>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</si>
  <si>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</si>
  <si>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</si>
  <si>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</si>
  <si>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</si>
  <si>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</si>
  <si>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</si>
  <si>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</si>
  <si>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</si>
  <si>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</si>
  <si>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</si>
  <si>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</si>
  <si>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</si>
  <si>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</si>
  <si>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</si>
  <si>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</si>
  <si>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</si>
  <si>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</si>
  <si>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</si>
  <si>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</si>
  <si>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</si>
  <si>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</si>
  <si>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</si>
  <si>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</si>
  <si>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</si>
  <si>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</si>
  <si>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</si>
  <si>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</si>
  <si>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</si>
  <si>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</si>
  <si>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</si>
  <si>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</si>
  <si>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</si>
  <si>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</si>
  <si>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</si>
  <si>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</si>
  <si>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</si>
  <si>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</si>
  <si>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</si>
  <si>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</si>
  <si>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</si>
  <si>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</si>
  <si>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</si>
  <si>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</si>
  <si>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</si>
  <si>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</si>
  <si>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</si>
  <si>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</si>
  <si>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</si>
  <si>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</si>
  <si>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</si>
  <si>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</si>
  <si>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</si>
  <si>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</si>
  <si>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</si>
  <si>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</si>
  <si>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</si>
  <si>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</si>
  <si>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</si>
  <si>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</si>
  <si>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</si>
  <si>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</si>
  <si>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</si>
  <si>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</si>
  <si>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</si>
  <si>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</si>
  <si>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</si>
  <si>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</si>
  <si>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</si>
  <si>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</si>
  <si>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</si>
  <si>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</si>
  <si>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</si>
  <si>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</si>
  <si>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</si>
  <si>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</si>
  <si>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</si>
  <si>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</si>
  <si>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</si>
  <si>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</si>
  <si>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</si>
  <si>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</si>
  <si>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</si>
  <si>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</si>
  <si>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</si>
  <si>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</si>
  <si>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</si>
  <si>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</si>
  <si>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</si>
  <si>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</si>
  <si>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</si>
  <si>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</si>
  <si>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</si>
  <si>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</si>
  <si>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</si>
  <si>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</si>
  <si>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</si>
  <si>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</si>
  <si>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</si>
  <si>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</si>
  <si>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</si>
  <si>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</si>
  <si>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</si>
  <si>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</si>
  <si>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</si>
  <si>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</si>
  <si>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</si>
  <si>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</si>
  <si>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</si>
  <si>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</si>
  <si>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</si>
  <si>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</si>
  <si>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</si>
  <si>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</si>
  <si>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</si>
  <si>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</si>
  <si>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</si>
  <si>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</si>
  <si>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</si>
  <si>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</si>
  <si>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</si>
  <si>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</si>
  <si>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</si>
  <si>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</si>
  <si>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</si>
  <si>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</si>
  <si>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</si>
  <si>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</si>
  <si>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</si>
  <si>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</si>
  <si>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</si>
  <si>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</si>
  <si>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</si>
  <si>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</si>
  <si>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</si>
  <si>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</si>
  <si>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</si>
  <si>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</si>
  <si>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</si>
  <si>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</si>
  <si>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</si>
  <si>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</si>
  <si>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</si>
  <si>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</si>
  <si>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</si>
  <si>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</si>
  <si>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</si>
  <si>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</si>
  <si>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</si>
  <si>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</si>
  <si>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</si>
  <si>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</si>
  <si>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</si>
  <si>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</si>
  <si>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</si>
  <si>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</si>
  <si>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</si>
  <si>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</si>
  <si>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</si>
  <si>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</si>
  <si>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</si>
  <si>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</si>
  <si>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</si>
  <si>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</si>
  <si>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</si>
  <si>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</si>
  <si>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</si>
  <si>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</si>
  <si>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</si>
  <si>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</si>
  <si>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</si>
  <si>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</si>
  <si>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</si>
  <si>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</si>
  <si>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</si>
  <si>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</si>
  <si>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</si>
  <si>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</si>
  <si>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</si>
  <si>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</si>
  <si>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</si>
  <si>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</si>
  <si>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</si>
  <si>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</si>
  <si>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</si>
  <si>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</si>
  <si>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</si>
  <si>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</si>
  <si>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</si>
  <si>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</si>
  <si>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</si>
  <si>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</si>
  <si>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</si>
  <si>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</si>
  <si>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</si>
  <si>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</si>
  <si>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</si>
  <si>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</si>
  <si>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</si>
  <si>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</si>
  <si>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</si>
  <si>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</si>
  <si>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</si>
  <si>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</si>
  <si>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</si>
  <si>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</si>
  <si>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</si>
  <si>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</si>
  <si>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</si>
  <si>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</si>
  <si>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</si>
  <si>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</si>
  <si>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</si>
  <si>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</si>
  <si>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</si>
  <si>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</si>
  <si>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</si>
  <si>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</si>
  <si>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</si>
  <si>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</si>
  <si>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</si>
  <si>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</si>
  <si>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</si>
  <si>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</si>
  <si>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</si>
  <si>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</si>
  <si>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</si>
  <si>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</si>
  <si>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</si>
  <si>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</si>
  <si>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</si>
  <si>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</si>
  <si>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</si>
  <si>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</si>
  <si>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</si>
  <si>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</si>
  <si>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</si>
  <si>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</si>
  <si>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</si>
  <si>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</si>
  <si>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</si>
  <si>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</si>
  <si>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</si>
  <si>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</si>
  <si>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</si>
  <si>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</si>
  <si>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</si>
  <si>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</si>
  <si>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</si>
  <si>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</si>
  <si>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</si>
  <si>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</si>
  <si>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</si>
  <si>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</si>
  <si>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</si>
  <si>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</si>
  <si>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</si>
  <si>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</si>
  <si>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</si>
  <si>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</si>
  <si>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</si>
  <si>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</si>
  <si>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</si>
  <si>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</si>
  <si>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</si>
  <si>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</si>
  <si>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</si>
  <si>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</si>
  <si>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</si>
  <si>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</si>
  <si>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</si>
  <si>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</si>
  <si>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</si>
  <si>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</si>
  <si>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</si>
  <si>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</si>
  <si>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</si>
  <si>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</si>
  <si>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</si>
  <si>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</si>
  <si>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</si>
  <si>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</si>
  <si>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</si>
  <si>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</si>
  <si>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</si>
  <si>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</si>
  <si>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</si>
  <si>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</si>
  <si>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</si>
  <si>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</si>
  <si>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</si>
  <si>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</si>
  <si>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</si>
  <si>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</si>
  <si>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</si>
  <si>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</si>
  <si>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</si>
  <si>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</si>
  <si>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</si>
  <si>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</si>
  <si>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</si>
  <si>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</si>
  <si>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</si>
  <si>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</si>
  <si>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</si>
  <si>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</si>
  <si>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</si>
  <si>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</si>
  <si>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</si>
  <si>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</si>
  <si>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</si>
  <si>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</si>
  <si>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</si>
  <si>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</si>
  <si>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</si>
  <si>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</si>
  <si>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</si>
  <si>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</si>
  <si>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</si>
  <si>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</si>
  <si>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</si>
  <si>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</si>
  <si>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</si>
  <si>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</si>
  <si>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</si>
  <si>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</si>
  <si>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</si>
  <si>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</si>
  <si>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</si>
  <si>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</si>
  <si>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</si>
  <si>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</si>
  <si>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</si>
  <si>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</si>
  <si>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</si>
  <si>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</si>
  <si>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</si>
  <si>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</si>
  <si>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</si>
  <si>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</si>
  <si>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</si>
  <si>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</si>
  <si>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</si>
  <si>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</si>
  <si>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</si>
  <si>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</si>
  <si>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</si>
  <si>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</si>
  <si>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</si>
  <si>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</si>
  <si>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</si>
  <si>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</si>
  <si>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</si>
  <si>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</si>
  <si>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</si>
  <si>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</si>
  <si>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</si>
  <si>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</si>
  <si>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</si>
  <si>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</si>
  <si>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</si>
  <si>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</si>
  <si>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</si>
  <si>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</si>
  <si>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</si>
  <si>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</si>
  <si>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</si>
  <si>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</si>
  <si>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</si>
  <si>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</si>
  <si>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</si>
  <si>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</si>
  <si>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</si>
  <si>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</si>
  <si>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</si>
  <si>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</si>
  <si>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</si>
  <si>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</si>
  <si>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</si>
  <si>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</si>
  <si>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</si>
  <si>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</si>
  <si>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</si>
  <si>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</si>
  <si>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</si>
  <si>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</si>
  <si>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</si>
  <si>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</si>
  <si>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</si>
  <si>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</si>
  <si>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</si>
  <si>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</si>
  <si>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</si>
  <si>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</si>
  <si>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</si>
  <si>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</si>
  <si>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</si>
  <si>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</si>
  <si>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</si>
  <si>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</si>
  <si>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</si>
  <si>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</si>
  <si>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</si>
  <si>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</si>
  <si>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</si>
  <si>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</si>
  <si>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</si>
  <si>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</si>
  <si>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</si>
  <si>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</si>
  <si>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</si>
  <si>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</si>
  <si>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</si>
  <si>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</si>
  <si>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</si>
  <si>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</si>
  <si>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</si>
  <si>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</si>
  <si>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</si>
  <si>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</si>
  <si>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</si>
  <si>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</si>
  <si>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</si>
  <si>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</si>
  <si>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</si>
  <si>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</si>
  <si>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</si>
  <si>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</si>
  <si>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</si>
  <si>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</si>
  <si>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</si>
  <si>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</si>
  <si>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</si>
  <si>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</si>
  <si>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</si>
  <si>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</si>
  <si>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</si>
  <si>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</si>
  <si>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</si>
  <si>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</si>
  <si>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</si>
  <si>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</si>
  <si>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</si>
  <si>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</si>
  <si>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</si>
  <si>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</si>
  <si>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</si>
  <si>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</si>
  <si>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</si>
  <si>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</si>
  <si>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</si>
  <si>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</si>
  <si>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</si>
  <si>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</si>
  <si>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</si>
  <si>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</si>
  <si>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</si>
  <si>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</si>
  <si>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</si>
  <si>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</si>
  <si>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</si>
  <si>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</si>
  <si>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</si>
  <si>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</si>
  <si>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</si>
  <si>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</si>
  <si>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</si>
  <si>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</si>
  <si>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</si>
  <si>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</si>
  <si>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</si>
  <si>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</si>
  <si>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</si>
  <si>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</si>
  <si>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</si>
  <si>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</si>
  <si>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</si>
  <si>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</si>
  <si>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</si>
  <si>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</si>
  <si>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</si>
  <si>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</si>
  <si>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</si>
  <si>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</si>
  <si>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</si>
  <si>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</si>
  <si>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</si>
  <si>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</si>
  <si>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</si>
  <si>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</si>
  <si>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</si>
  <si>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</si>
  <si>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</si>
  <si>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</si>
  <si>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</si>
  <si>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</si>
  <si>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</si>
  <si>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</si>
  <si>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</si>
  <si>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</si>
  <si>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</si>
  <si>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</si>
  <si>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</si>
  <si>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</si>
  <si>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</si>
  <si>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</si>
  <si>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</si>
  <si>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</si>
  <si>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</si>
  <si>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</si>
  <si>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</si>
  <si>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</si>
  <si>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</si>
  <si>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</si>
  <si>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</si>
  <si>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</si>
  <si>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</si>
  <si>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</si>
  <si>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</si>
  <si>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</si>
  <si>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</si>
  <si>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</si>
  <si>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</si>
  <si>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</si>
  <si>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</si>
  <si>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</si>
  <si>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</si>
  <si>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</si>
  <si>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</si>
  <si>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</si>
  <si>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</si>
  <si>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</si>
  <si>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</si>
  <si>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</si>
  <si>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</si>
  <si>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</si>
  <si>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</si>
  <si>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</si>
  <si>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</si>
  <si>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</si>
  <si>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</si>
  <si>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</si>
  <si>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</si>
  <si>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</si>
  <si>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</si>
  <si>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</si>
  <si>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</si>
  <si>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</si>
  <si>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</si>
  <si>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</si>
  <si>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</si>
  <si>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</si>
  <si>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</si>
  <si>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</si>
  <si>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</si>
  <si>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</si>
  <si>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</si>
  <si>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</si>
  <si>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</si>
  <si>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</si>
  <si>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</si>
  <si>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</si>
  <si>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</si>
  <si>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</si>
  <si>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</si>
  <si>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</si>
  <si>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</si>
  <si>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</si>
  <si>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</si>
  <si>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</si>
  <si>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</si>
  <si>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</si>
  <si>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</si>
  <si>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</si>
  <si>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</si>
  <si>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</si>
  <si>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</si>
  <si>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</si>
  <si>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</si>
  <si>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</si>
  <si>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</si>
  <si>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</si>
  <si>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</si>
  <si>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</si>
  <si>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</si>
  <si>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</si>
  <si>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</si>
  <si>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</si>
  <si>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</si>
  <si>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</si>
  <si>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</si>
  <si>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</si>
  <si>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</si>
  <si>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</si>
  <si>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</si>
  <si>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</si>
  <si>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</si>
  <si>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</si>
  <si>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</si>
  <si>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</si>
  <si>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</si>
  <si>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</si>
  <si>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</si>
  <si>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</si>
  <si>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</si>
  <si>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</si>
  <si>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</si>
  <si>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</si>
  <si>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</si>
  <si>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</si>
  <si>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</si>
  <si>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</si>
  <si>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</si>
  <si>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</si>
  <si>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</si>
  <si>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</si>
  <si>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</si>
  <si>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</si>
  <si>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</si>
  <si>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</si>
  <si>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</si>
  <si>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</si>
  <si>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</si>
  <si>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</si>
  <si>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</si>
  <si>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</si>
  <si>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</si>
  <si>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</si>
  <si>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</si>
  <si>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</si>
  <si>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</si>
  <si>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</si>
  <si>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</si>
  <si>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</si>
  <si>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</si>
  <si>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</si>
  <si>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</si>
  <si>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</si>
  <si>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</si>
  <si>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</si>
  <si>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</si>
  <si>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</si>
  <si>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</si>
  <si>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</si>
  <si>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</si>
  <si>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</si>
  <si>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</si>
  <si>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</si>
  <si>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</si>
  <si>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</si>
  <si>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</si>
  <si>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</si>
  <si>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</si>
  <si>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</si>
  <si>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</si>
  <si>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</si>
  <si>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</si>
  <si>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</si>
  <si>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</si>
  <si>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</si>
  <si>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</si>
  <si>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</si>
  <si>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</si>
  <si>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</si>
  <si>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</si>
  <si>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</si>
  <si>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</si>
  <si>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</si>
  <si>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</si>
  <si>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</si>
  <si>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</si>
  <si>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</si>
  <si>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</si>
  <si>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</si>
  <si>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</si>
  <si>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</si>
  <si>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</si>
  <si>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</si>
  <si>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</si>
  <si>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</si>
  <si>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</si>
  <si>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</si>
  <si>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</si>
  <si>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</si>
  <si>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</si>
  <si>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</si>
  <si>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</si>
  <si>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</si>
  <si>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</si>
  <si>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</si>
  <si>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</si>
  <si>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</si>
  <si>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</si>
  <si>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</si>
  <si>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</si>
  <si>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</si>
  <si>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</si>
  <si>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</si>
  <si>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</si>
  <si>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</si>
  <si>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</si>
  <si>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</si>
  <si>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</si>
  <si>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</si>
  <si>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</si>
  <si>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</si>
  <si>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</si>
  <si>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</si>
  <si>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</si>
  <si>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</si>
  <si>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</si>
  <si>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</si>
  <si>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</si>
  <si>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</si>
  <si>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</si>
  <si>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</si>
  <si>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</si>
  <si>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</si>
  <si>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</si>
  <si>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</si>
  <si>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</si>
  <si>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</si>
  <si>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</si>
  <si>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</si>
  <si>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</si>
  <si>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</si>
  <si>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</si>
  <si>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</si>
  <si>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</si>
  <si>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</si>
  <si>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</si>
  <si>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</si>
  <si>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</si>
  <si>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</si>
  <si>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</si>
  <si>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</si>
  <si>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</si>
  <si>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</si>
  <si>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</si>
  <si>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</si>
  <si>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</si>
  <si>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</si>
  <si>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</si>
  <si>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</si>
  <si>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</si>
  <si>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</si>
  <si>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</si>
  <si>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</si>
  <si>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</si>
  <si>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</si>
  <si>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</si>
  <si>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</si>
  <si>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</si>
  <si>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</si>
  <si>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</si>
  <si>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</si>
  <si>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</si>
  <si>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</si>
  <si>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</si>
  <si>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</si>
  <si>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</si>
  <si>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</si>
  <si>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</si>
  <si>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</si>
  <si>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</si>
  <si>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</si>
  <si>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</si>
  <si>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</si>
  <si>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</si>
  <si>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</si>
  <si>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</si>
  <si>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</si>
  <si>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</si>
  <si>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</si>
  <si>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</si>
  <si>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</si>
  <si>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</si>
  <si>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</si>
  <si>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</si>
  <si>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</si>
  <si>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</si>
  <si>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</si>
  <si>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</si>
  <si>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</si>
  <si>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</si>
  <si>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</si>
  <si>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</si>
  <si>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</si>
  <si>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</si>
  <si>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</si>
  <si>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</si>
  <si>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</si>
  <si>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</si>
  <si>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</si>
  <si>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</si>
  <si>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</si>
  <si>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</si>
  <si>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</si>
  <si>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</si>
  <si>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</si>
  <si>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</si>
  <si>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</si>
  <si>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</si>
  <si>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</si>
  <si>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</si>
  <si>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</si>
  <si>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</si>
  <si>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</si>
  <si>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</si>
  <si>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</si>
  <si>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</si>
  <si>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</si>
  <si>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</si>
  <si>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</si>
  <si>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</si>
  <si>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</si>
  <si>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</si>
  <si>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</si>
  <si>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</si>
  <si>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</si>
  <si>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</si>
  <si>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</si>
  <si>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</si>
  <si>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</si>
  <si>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</si>
  <si>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</si>
  <si>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</si>
  <si>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</si>
  <si>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</si>
  <si>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</si>
  <si>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</si>
  <si>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</si>
  <si>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</si>
  <si>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</si>
  <si>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</si>
  <si>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</si>
  <si>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</si>
  <si>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</si>
  <si>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</si>
  <si>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</si>
  <si>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</si>
  <si>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</si>
  <si>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</si>
  <si>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</si>
  <si>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</si>
  <si>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</si>
  <si>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</si>
  <si>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</si>
  <si>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</si>
  <si>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</si>
  <si>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</si>
  <si>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</si>
  <si>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</si>
  <si>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</si>
  <si>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</si>
  <si>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</si>
  <si>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</si>
  <si>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</si>
  <si>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</si>
  <si>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</si>
  <si>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</si>
  <si>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</si>
  <si>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</si>
  <si>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</si>
  <si>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</si>
  <si>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</si>
  <si>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</si>
  <si>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</si>
  <si>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</si>
  <si>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</si>
  <si>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</si>
  <si>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</si>
  <si>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</si>
  <si>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</si>
  <si>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</si>
  <si>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</si>
  <si>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</si>
  <si>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</si>
  <si>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</si>
  <si>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</si>
  <si>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</si>
  <si>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</si>
  <si>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</si>
  <si>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</si>
  <si>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</si>
  <si>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</si>
  <si>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</si>
  <si>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</si>
  <si>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</si>
  <si>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</si>
  <si>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</si>
  <si>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</si>
  <si>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</si>
  <si>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</si>
  <si>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</si>
  <si>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</si>
  <si>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</si>
  <si>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</si>
  <si>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</si>
  <si>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</si>
  <si>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</si>
  <si>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</si>
  <si>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</si>
  <si>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</si>
  <si>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</si>
  <si>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</si>
  <si>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</si>
  <si>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</si>
  <si>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</si>
  <si>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</si>
  <si>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</si>
  <si>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</si>
  <si>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</si>
  <si>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</si>
  <si>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</si>
  <si>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</si>
  <si>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</si>
  <si>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</si>
  <si>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</si>
  <si>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</si>
  <si>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</si>
  <si>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</si>
  <si>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</si>
  <si>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</si>
  <si>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</si>
  <si>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</si>
  <si>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</si>
  <si>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</si>
  <si>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</si>
  <si>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</si>
  <si>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</si>
  <si>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</si>
  <si>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</si>
  <si>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</si>
  <si>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</si>
  <si>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</si>
  <si>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</si>
  <si>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</si>
  <si>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</si>
  <si>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</si>
  <si>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</si>
  <si>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</si>
  <si>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</si>
  <si>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</si>
  <si>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</si>
  <si>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</si>
  <si>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</si>
  <si>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</si>
  <si>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</si>
  <si>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</si>
  <si>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</si>
  <si>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</si>
  <si>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</si>
  <si>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</si>
  <si>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</si>
  <si>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</si>
  <si>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</si>
  <si>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</si>
  <si>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</si>
  <si>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</si>
  <si>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</si>
  <si>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</si>
  <si>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</si>
  <si>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</si>
  <si>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</si>
  <si>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</si>
  <si>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</si>
  <si>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</si>
  <si>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</si>
  <si>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</si>
  <si>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</si>
  <si>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</si>
  <si>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</si>
  <si>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</si>
  <si>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</si>
  <si>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</si>
  <si>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</si>
  <si>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</si>
  <si>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</si>
  <si>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</si>
  <si>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</si>
  <si>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</si>
  <si>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</si>
  <si>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</si>
  <si>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</si>
  <si>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</si>
  <si>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</si>
  <si>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</si>
  <si>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</si>
  <si>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</si>
  <si>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</si>
  <si>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</si>
  <si>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</si>
  <si>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</si>
  <si>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</si>
  <si>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</si>
  <si>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</si>
  <si>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</si>
  <si>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</si>
  <si>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</si>
  <si>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</si>
  <si>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</si>
  <si>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</si>
  <si>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</si>
  <si>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</si>
  <si>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</si>
  <si>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</si>
  <si>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</si>
  <si>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</si>
  <si>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</si>
  <si>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</si>
  <si>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</si>
  <si>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</si>
  <si>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</si>
  <si>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</si>
  <si>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</si>
  <si>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</si>
  <si>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</si>
  <si>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</si>
  <si>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</si>
  <si>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</si>
  <si>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</si>
  <si>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</si>
  <si>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</si>
  <si>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</si>
  <si>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</si>
  <si>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</si>
  <si>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</si>
  <si>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</si>
  <si>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</si>
  <si>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</si>
  <si>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</si>
  <si>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</si>
  <si>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</si>
  <si>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</si>
  <si>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</si>
  <si>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</si>
  <si>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</si>
  <si>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</si>
  <si>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</si>
  <si>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</si>
  <si>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</si>
  <si>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</si>
  <si>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</si>
  <si>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</si>
  <si>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</si>
  <si>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</si>
  <si>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</si>
  <si>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</si>
  <si>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</si>
  <si>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</si>
  <si>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</si>
  <si>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</si>
  <si>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</si>
  <si>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</si>
  <si>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</si>
  <si>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</si>
  <si>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</si>
  <si>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</si>
  <si>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</si>
  <si>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</si>
  <si>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</si>
  <si>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</si>
  <si>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</si>
  <si>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</si>
  <si>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</si>
  <si>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</si>
  <si>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</si>
  <si>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</si>
  <si>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</si>
  <si>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</si>
  <si>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</si>
  <si>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</si>
  <si>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</si>
  <si>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</si>
  <si>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</si>
  <si>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</si>
  <si>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</si>
  <si>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</si>
  <si>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</si>
  <si>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</si>
  <si>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</si>
  <si>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</si>
  <si>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</si>
  <si>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</si>
  <si>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</si>
  <si>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</si>
  <si>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</si>
  <si>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</si>
  <si>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</si>
  <si>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</si>
  <si>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</si>
  <si>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</si>
  <si>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</si>
  <si>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</si>
  <si>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</si>
  <si>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</si>
  <si>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</si>
  <si>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</si>
  <si>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</si>
  <si>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</si>
  <si>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</si>
  <si>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</si>
  <si>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</si>
  <si>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</si>
  <si>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</si>
  <si>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</si>
  <si>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</si>
  <si>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</si>
  <si>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</si>
  <si>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</si>
  <si>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</si>
  <si>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</si>
  <si>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</si>
  <si>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</si>
  <si>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</si>
  <si>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</si>
  <si>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</si>
  <si>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</si>
  <si>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</si>
  <si>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</si>
  <si>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</si>
  <si>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</si>
  <si>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</si>
  <si>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</si>
  <si>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</si>
  <si>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</si>
  <si>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</si>
  <si>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</si>
  <si>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</si>
  <si>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</si>
  <si>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</si>
  <si>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</si>
  <si>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</si>
  <si>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</si>
  <si>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</si>
  <si>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</si>
  <si>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</si>
  <si>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</si>
  <si>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</si>
  <si>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</si>
  <si>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</si>
  <si>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</si>
  <si>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</si>
  <si>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</si>
  <si>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</si>
  <si>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</si>
  <si>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</si>
  <si>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</si>
  <si>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</si>
  <si>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</si>
  <si>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</si>
  <si>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</si>
  <si>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</si>
  <si>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</si>
  <si>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</si>
  <si>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</si>
  <si>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</si>
  <si>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</si>
  <si>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</si>
  <si>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</si>
  <si>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</si>
  <si>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</si>
  <si>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</si>
  <si>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</si>
  <si>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</si>
  <si>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</si>
  <si>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</si>
  <si>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</si>
  <si>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</si>
  <si>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</si>
  <si>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</si>
  <si>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</si>
  <si>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</si>
  <si>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</si>
  <si>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</si>
  <si>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</si>
  <si>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</si>
  <si>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</si>
  <si>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</si>
  <si>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</si>
  <si>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</si>
  <si>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</si>
  <si>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</si>
  <si>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</si>
  <si>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</si>
  <si>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</si>
  <si>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</si>
  <si>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</si>
  <si>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</si>
  <si>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</si>
  <si>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</si>
  <si>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</si>
  <si>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</si>
  <si>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</si>
  <si>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</si>
  <si>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</si>
  <si>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</si>
  <si>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</si>
  <si>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</si>
  <si>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</si>
  <si>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</si>
  <si>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</si>
  <si>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</si>
  <si>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</si>
  <si>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</si>
  <si>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</si>
  <si>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</si>
  <si>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</si>
  <si>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</si>
  <si>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</si>
  <si>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</si>
  <si>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</si>
  <si>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</si>
  <si>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</si>
  <si>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</si>
  <si>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</si>
  <si>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</si>
  <si>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</si>
  <si>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</si>
  <si>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</si>
  <si>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</si>
  <si>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</si>
  <si>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</si>
  <si>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</si>
  <si>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</si>
  <si>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</si>
  <si>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</si>
  <si>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</si>
  <si>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</si>
  <si>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</si>
  <si>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</si>
  <si>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</si>
  <si>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</si>
  <si>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</si>
  <si>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</si>
  <si>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</si>
  <si>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</si>
  <si>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</si>
  <si>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</si>
  <si>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</si>
  <si>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</si>
  <si>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</si>
  <si>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</si>
  <si>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</si>
  <si>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</si>
  <si>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</si>
  <si>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</si>
  <si>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</si>
  <si>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</si>
  <si>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</si>
  <si>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</si>
  <si>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</si>
  <si>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</si>
  <si>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</si>
  <si>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</si>
  <si>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</si>
  <si>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</si>
  <si>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</si>
  <si>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</si>
  <si>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</si>
  <si>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</si>
  <si>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</si>
  <si>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</si>
  <si>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</si>
  <si>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</si>
  <si>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</si>
  <si>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</si>
  <si>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</si>
  <si>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</si>
  <si>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</si>
  <si>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</si>
  <si>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</si>
  <si>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</si>
  <si>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</si>
  <si>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</si>
  <si>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</si>
  <si>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</si>
  <si>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</si>
  <si>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</si>
  <si>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</si>
  <si>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</si>
  <si>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</si>
  <si>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</si>
  <si>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</si>
  <si>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</si>
  <si>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</si>
  <si>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</si>
  <si>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</si>
  <si>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</si>
  <si>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</si>
  <si>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</si>
  <si>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</si>
  <si>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</si>
  <si>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</si>
  <si>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</si>
  <si>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</si>
  <si>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</si>
  <si>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</si>
  <si>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</si>
  <si>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</si>
  <si>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</si>
  <si>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</si>
  <si>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</si>
  <si>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</si>
  <si>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</si>
  <si>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</si>
  <si>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</si>
  <si>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</si>
  <si>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</si>
  <si>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</si>
  <si>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</si>
  <si>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</si>
  <si>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</si>
  <si>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</si>
  <si>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</si>
  <si>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</si>
  <si>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</si>
  <si>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</si>
  <si>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</si>
  <si>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</si>
  <si>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</si>
  <si>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</si>
  <si>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</si>
  <si>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</si>
  <si>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</si>
  <si>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</si>
  <si>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</si>
  <si>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</si>
  <si>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</si>
  <si>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</si>
  <si>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</si>
  <si>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</si>
  <si>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</si>
  <si>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</si>
  <si>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</si>
  <si>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</si>
  <si>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</si>
  <si>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</si>
  <si>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</si>
  <si>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</si>
  <si>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</si>
  <si>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</si>
  <si>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</si>
  <si>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</si>
  <si>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</si>
  <si>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</si>
  <si>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</si>
  <si>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</si>
  <si>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</si>
  <si>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</si>
  <si>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</si>
  <si>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</si>
  <si>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</si>
  <si>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</si>
  <si>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</si>
  <si>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</si>
  <si>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</si>
  <si>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</si>
  <si>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</si>
  <si>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</si>
  <si>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</si>
  <si>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</si>
  <si>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</si>
  <si>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</si>
  <si>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</si>
  <si>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</si>
  <si>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</si>
  <si>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</si>
  <si>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</si>
  <si>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</si>
  <si>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</si>
  <si>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</si>
  <si>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</si>
  <si>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</si>
  <si>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</si>
  <si>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</si>
  <si>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</si>
  <si>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</si>
  <si>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</si>
  <si>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</si>
  <si>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</si>
  <si>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</si>
  <si>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</si>
  <si>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</si>
  <si>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</si>
  <si>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</si>
  <si>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</si>
  <si>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</si>
  <si>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</si>
  <si>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</si>
  <si>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</si>
  <si>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</si>
  <si>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</si>
  <si>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</si>
  <si>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</si>
  <si>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</si>
  <si>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</si>
  <si>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</si>
  <si>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</si>
  <si>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</si>
  <si>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</si>
  <si>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</si>
  <si>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</si>
  <si>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</si>
  <si>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</si>
  <si>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</si>
  <si>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</si>
  <si>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</si>
  <si>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</si>
  <si>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</si>
  <si>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</si>
  <si>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</si>
  <si>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</si>
  <si>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</si>
  <si>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</si>
  <si>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</si>
  <si>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</si>
  <si>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</si>
  <si>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</si>
  <si>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</si>
  <si>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</si>
  <si>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</si>
  <si>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</si>
  <si>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</si>
  <si>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</si>
  <si>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</si>
  <si>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</si>
  <si>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</si>
  <si>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</si>
  <si>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</si>
  <si>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</si>
  <si>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</si>
  <si>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</si>
  <si>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</si>
  <si>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</si>
  <si>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</si>
  <si>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</si>
  <si>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</si>
  <si>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</si>
  <si>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</si>
  <si>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</si>
  <si>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</si>
  <si>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</si>
  <si>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</si>
  <si>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</si>
  <si>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</si>
  <si>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</si>
  <si>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</si>
  <si>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</si>
  <si>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</si>
  <si>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</si>
  <si>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</si>
  <si>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</si>
  <si>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</si>
  <si>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</si>
  <si>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</si>
  <si>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</si>
  <si>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</si>
  <si>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</si>
  <si>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</si>
  <si>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</si>
  <si>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</si>
  <si>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</si>
  <si>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</si>
  <si>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</si>
  <si>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</si>
  <si>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</si>
  <si>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</si>
  <si>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</si>
  <si>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</si>
  <si>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</si>
  <si>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</si>
  <si>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</si>
  <si>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</si>
  <si>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</si>
  <si>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</si>
  <si>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</si>
  <si>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</si>
  <si>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</si>
  <si>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</si>
  <si>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</si>
  <si>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</si>
  <si>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</si>
  <si>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</si>
  <si>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</si>
  <si>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</si>
  <si>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</si>
  <si>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</si>
  <si>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</si>
  <si>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</si>
  <si>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</si>
  <si>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</si>
  <si>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</si>
  <si>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</si>
  <si>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</si>
  <si>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</si>
  <si>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</si>
  <si>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</si>
  <si>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</si>
  <si>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</si>
  <si>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</si>
  <si>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</si>
  <si>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</si>
  <si>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</si>
  <si>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</si>
  <si>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</si>
  <si>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</si>
  <si>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</si>
  <si>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</si>
  <si>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</si>
  <si>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</si>
  <si>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</si>
  <si>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</si>
  <si>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</si>
  <si>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</si>
  <si>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</si>
  <si>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</si>
  <si>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</si>
  <si>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</si>
  <si>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</si>
  <si>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</si>
  <si>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</si>
  <si>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</si>
  <si>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</si>
  <si>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</si>
  <si>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</si>
  <si>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</si>
  <si>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</si>
  <si>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</si>
  <si>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</si>
  <si>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</si>
  <si>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</si>
  <si>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</si>
  <si>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</si>
  <si>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</si>
  <si>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</si>
  <si>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</si>
  <si>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</si>
  <si>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</si>
  <si>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</si>
  <si>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</si>
  <si>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</si>
  <si>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</si>
  <si>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</si>
  <si>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</si>
  <si>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</si>
  <si>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</si>
  <si>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</si>
  <si>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</si>
  <si>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</si>
  <si>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</si>
  <si>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</si>
  <si>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</si>
  <si>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</si>
  <si>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</si>
  <si>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</si>
  <si>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</si>
  <si>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</si>
  <si>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</si>
  <si>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</si>
  <si>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</si>
  <si>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</si>
  <si>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</si>
  <si>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</si>
  <si>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</si>
  <si>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</si>
  <si>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</si>
  <si>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</si>
  <si>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</si>
  <si>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</si>
  <si>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</si>
  <si>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</si>
  <si>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</si>
  <si>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</si>
  <si>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</si>
  <si>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</si>
  <si>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</si>
  <si>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</si>
  <si>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</si>
  <si>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</si>
  <si>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</si>
  <si>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</si>
  <si>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</si>
  <si>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</si>
  <si>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</si>
  <si>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</si>
  <si>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</si>
  <si>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</si>
  <si>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</si>
  <si>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</si>
  <si>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</si>
  <si>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</si>
  <si>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</si>
  <si>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</si>
  <si>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</si>
  <si>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</si>
  <si>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</si>
  <si>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</si>
  <si>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</si>
  <si>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</si>
  <si>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</si>
  <si>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</si>
  <si>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</si>
  <si>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</si>
  <si>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</si>
  <si>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</si>
  <si>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</si>
  <si>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</si>
  <si>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</si>
  <si>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</si>
  <si>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</si>
  <si>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</si>
  <si>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</si>
  <si>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</si>
  <si>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</si>
  <si>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</si>
  <si>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</si>
  <si>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</si>
  <si>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</si>
  <si>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</si>
  <si>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</si>
  <si>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</si>
  <si>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</si>
  <si>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</si>
  <si>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</si>
  <si>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</si>
  <si>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</si>
  <si>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</si>
  <si>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</si>
  <si>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</si>
  <si>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</si>
  <si>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</si>
  <si>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</si>
  <si>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</si>
  <si>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</si>
  <si>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</si>
  <si>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</si>
  <si>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</si>
  <si>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</si>
  <si>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</si>
  <si>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</si>
  <si>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</si>
  <si>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</si>
  <si>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</si>
  <si>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</si>
  <si>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</si>
  <si>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</si>
  <si>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</si>
  <si>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</si>
  <si>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</si>
  <si>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</si>
  <si>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</si>
  <si>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</si>
  <si>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</si>
  <si>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</si>
  <si>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</si>
  <si>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</si>
  <si>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</si>
  <si>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</si>
  <si>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</si>
  <si>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</si>
  <si>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</si>
  <si>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</si>
  <si>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</si>
  <si>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</si>
  <si>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</si>
  <si>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</si>
  <si>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</si>
  <si>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</si>
  <si>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</si>
  <si>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</si>
  <si>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</si>
  <si>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</si>
  <si>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</si>
  <si>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</si>
  <si>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</si>
  <si>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</si>
  <si>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</si>
  <si>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</si>
  <si>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</si>
  <si>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</si>
  <si>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</si>
  <si>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</si>
  <si>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</si>
  <si>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</si>
  <si>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</si>
  <si>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</si>
  <si>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</si>
  <si>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</si>
  <si>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</si>
  <si>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</si>
  <si>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</si>
  <si>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</si>
  <si>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</si>
  <si>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</si>
  <si>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</si>
  <si>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</si>
  <si>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</si>
  <si>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</si>
  <si>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</si>
  <si>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</si>
  <si>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</si>
  <si>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</si>
  <si>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</si>
  <si>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</si>
  <si>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</si>
  <si>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</si>
  <si>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</si>
  <si>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</si>
  <si>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</si>
  <si>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</si>
  <si>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</si>
  <si>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</si>
  <si>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</si>
  <si>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</si>
  <si>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</si>
  <si>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</si>
  <si>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</si>
  <si>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</si>
  <si>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</si>
  <si>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</si>
  <si>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</si>
  <si>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</si>
  <si>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</si>
  <si>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</si>
  <si>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</si>
  <si>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</si>
  <si>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</si>
  <si>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</si>
  <si>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</si>
  <si>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</si>
  <si>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</si>
  <si>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</si>
  <si>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</si>
  <si>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</si>
  <si>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</si>
  <si>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</si>
  <si>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</si>
  <si>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</si>
  <si>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</si>
  <si>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</si>
  <si>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</si>
  <si>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</si>
  <si>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</si>
  <si>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</si>
  <si>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</si>
  <si>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</si>
  <si>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</si>
  <si>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</si>
  <si>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</si>
  <si>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</si>
  <si>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</si>
  <si>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</si>
  <si>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</si>
  <si>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</si>
  <si>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</si>
  <si>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</si>
  <si>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</si>
  <si>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</si>
  <si>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</si>
  <si>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</si>
  <si>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</si>
  <si>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</si>
  <si>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</si>
  <si>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</si>
  <si>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</si>
  <si>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</si>
  <si>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</si>
  <si>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</si>
  <si>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</si>
  <si>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</si>
  <si>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</si>
  <si>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</si>
  <si>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</si>
  <si>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</si>
  <si>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</si>
  <si>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</si>
  <si>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</si>
  <si>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</si>
  <si>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</si>
  <si>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</si>
  <si>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</si>
  <si>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</si>
  <si>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</si>
  <si>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</si>
  <si>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</si>
  <si>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</si>
  <si>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</si>
  <si>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</si>
  <si>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</si>
  <si>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</si>
  <si>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</si>
  <si>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</si>
  <si>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</si>
  <si>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</si>
  <si>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</si>
  <si>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</si>
  <si>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</si>
  <si>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</si>
  <si>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</si>
  <si>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</si>
  <si>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</si>
  <si>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</si>
  <si>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</si>
  <si>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</si>
  <si>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</si>
  <si>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</si>
  <si>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</si>
  <si>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</si>
  <si>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</si>
  <si>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</si>
  <si>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</si>
  <si>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</si>
  <si>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</si>
  <si>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</si>
  <si>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</si>
  <si>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</si>
  <si>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</si>
  <si>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</si>
  <si>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</si>
  <si>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</si>
  <si>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</si>
  <si>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</si>
  <si>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</si>
  <si>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</si>
  <si>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</si>
  <si>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</si>
  <si>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</si>
  <si>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</si>
  <si>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</si>
  <si>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</si>
  <si>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</si>
  <si>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</si>
  <si>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</si>
  <si>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</si>
  <si>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</si>
  <si>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</si>
  <si>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</si>
  <si>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</si>
  <si>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</si>
  <si>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</si>
  <si>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</si>
  <si>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</si>
  <si>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</si>
  <si>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</si>
  <si>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</si>
  <si>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</si>
  <si>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</si>
  <si>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</si>
  <si>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</si>
  <si>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</si>
  <si>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</si>
  <si>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</si>
  <si>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</si>
  <si>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</si>
  <si>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</si>
  <si>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</si>
  <si>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</si>
  <si>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</si>
  <si>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</si>
  <si>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</si>
  <si>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</si>
  <si>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</si>
  <si>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</si>
  <si>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</si>
  <si>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</si>
  <si>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</si>
  <si>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</si>
  <si>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</si>
  <si>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</si>
  <si>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</si>
  <si>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</si>
  <si>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</si>
  <si>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</si>
  <si>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</si>
  <si>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</si>
  <si>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</si>
  <si>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</si>
  <si>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</si>
  <si>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</si>
  <si>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</si>
  <si>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</si>
  <si>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</si>
  <si>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</si>
  <si>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</si>
  <si>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</si>
  <si>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</si>
  <si>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</si>
  <si>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</si>
  <si>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</si>
  <si>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</si>
  <si>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</si>
  <si>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</si>
  <si>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</si>
  <si>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</si>
  <si>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</si>
  <si>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</si>
  <si>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</si>
  <si>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</si>
  <si>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</si>
  <si>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</si>
  <si>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</si>
  <si>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</si>
  <si>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</si>
  <si>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</si>
  <si>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</si>
  <si>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</si>
  <si>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</si>
  <si>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</si>
  <si>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</si>
  <si>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</si>
  <si>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</si>
  <si>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</si>
  <si>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</si>
  <si>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</si>
  <si>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</si>
  <si>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</si>
  <si>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</si>
  <si>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</si>
  <si>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</si>
  <si>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</si>
  <si>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</si>
  <si>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</si>
  <si>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</si>
  <si>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</si>
  <si>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</si>
  <si>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</si>
  <si>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</si>
  <si>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</si>
  <si>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</si>
  <si>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</si>
  <si>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</si>
  <si>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</si>
  <si>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</si>
  <si>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</si>
  <si>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</si>
  <si>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</si>
  <si>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</si>
  <si>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</si>
  <si>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</si>
  <si>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</si>
  <si>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</si>
  <si>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</si>
  <si>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</si>
  <si>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</si>
  <si>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</si>
  <si>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</si>
  <si>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</si>
  <si>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</si>
  <si>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</si>
  <si>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</si>
  <si>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</si>
  <si>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</si>
  <si>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</si>
  <si>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</si>
  <si>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</si>
  <si>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</si>
  <si>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</si>
  <si>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</si>
  <si>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</si>
  <si>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</si>
  <si>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</si>
  <si>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</si>
  <si>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</si>
  <si>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</si>
  <si>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</si>
  <si>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</si>
  <si>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</si>
  <si>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</si>
  <si>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</si>
  <si>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</si>
  <si>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</si>
  <si>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</si>
  <si>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</si>
  <si>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</si>
  <si>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</si>
  <si>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</si>
  <si>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</si>
  <si>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</si>
  <si>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</si>
  <si>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</si>
  <si>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</si>
  <si>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</si>
  <si>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</si>
  <si>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</si>
  <si>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</si>
  <si>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</si>
  <si>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</si>
  <si>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</si>
  <si>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</si>
  <si>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</si>
  <si>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</si>
  <si>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</si>
  <si>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</si>
  <si>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</si>
  <si>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</si>
  <si>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</si>
  <si>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</si>
  <si>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</si>
  <si>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</si>
  <si>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</si>
  <si>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</si>
  <si>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</si>
  <si>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</si>
  <si>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</si>
  <si>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</si>
  <si>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</si>
  <si>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</si>
  <si>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</si>
  <si>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</si>
  <si>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</si>
  <si>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</si>
  <si>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</si>
  <si>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</si>
  <si>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</si>
  <si>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</si>
  <si>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</si>
  <si>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</si>
  <si>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</si>
  <si>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</si>
  <si>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</si>
  <si>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</si>
  <si>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</si>
  <si>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</si>
  <si>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</si>
  <si>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</si>
  <si>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</si>
  <si>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</si>
  <si>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</si>
  <si>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</si>
  <si>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</si>
  <si>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</si>
  <si>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</si>
  <si>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</si>
  <si>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</si>
  <si>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</si>
  <si>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</si>
  <si>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</si>
  <si>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</si>
  <si>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</si>
  <si>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</si>
  <si>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</si>
  <si>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</si>
  <si>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</si>
  <si>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</si>
  <si>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</si>
  <si>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</si>
  <si>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</si>
  <si>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</si>
  <si>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</si>
  <si>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</si>
  <si>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</si>
  <si>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</si>
  <si>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</si>
  <si>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</si>
  <si>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</si>
  <si>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</si>
  <si>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</si>
  <si>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</si>
  <si>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</si>
  <si>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</si>
  <si>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</si>
  <si>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</si>
  <si>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</si>
  <si>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</si>
  <si>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</si>
  <si>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</si>
  <si>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</si>
  <si>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</si>
  <si>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</si>
  <si>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</si>
  <si>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</si>
  <si>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</si>
  <si>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</si>
  <si>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</si>
  <si>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</si>
  <si>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</si>
  <si>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</si>
  <si>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</si>
  <si>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</si>
  <si>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</si>
  <si>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</si>
  <si>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</si>
  <si>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</si>
  <si>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</si>
  <si>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</si>
  <si>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</si>
  <si>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</si>
  <si>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</si>
  <si>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</si>
  <si>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</si>
  <si>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</si>
  <si>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</si>
  <si>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</si>
  <si>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</si>
  <si>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</si>
  <si>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</si>
  <si>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</si>
  <si>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</si>
  <si>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</si>
  <si>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</si>
  <si>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</si>
  <si>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</si>
  <si>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</si>
  <si>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</si>
  <si>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</si>
  <si>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</si>
  <si>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</si>
  <si>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</si>
  <si>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</si>
  <si>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</si>
  <si>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</si>
  <si>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</si>
  <si>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</si>
  <si>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</si>
  <si>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</si>
  <si>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</si>
  <si>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</si>
  <si>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</si>
  <si>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</si>
  <si>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</si>
  <si>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</si>
  <si>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</si>
  <si>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</si>
  <si>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</si>
  <si>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</si>
  <si>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</si>
  <si>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</si>
  <si>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</si>
  <si>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</si>
  <si>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</si>
  <si>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</si>
  <si>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</si>
  <si>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</si>
  <si>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</si>
  <si>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</si>
  <si>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</si>
  <si>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</si>
  <si>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</si>
  <si>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</si>
  <si>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</si>
  <si>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</si>
  <si>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</si>
  <si>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</si>
  <si>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</si>
  <si>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</si>
  <si>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</si>
  <si>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</si>
  <si>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</si>
  <si>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</si>
  <si>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</si>
  <si>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</si>
  <si>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</si>
  <si>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</si>
  <si>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</si>
  <si>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</si>
  <si>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</si>
  <si>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</si>
  <si>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</si>
  <si>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</si>
  <si>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</si>
  <si>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</si>
  <si>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</si>
  <si>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</si>
  <si>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</si>
  <si>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</si>
  <si>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</si>
  <si>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</si>
  <si>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</si>
  <si>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</si>
  <si>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</si>
  <si>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</si>
  <si>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</si>
  <si>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</si>
  <si>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</si>
  <si>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</si>
  <si>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</si>
  <si>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</si>
  <si>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</si>
  <si>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</si>
  <si>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</si>
  <si>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</si>
  <si>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</si>
  <si>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</si>
  <si>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</si>
  <si>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</si>
  <si>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</si>
  <si>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</si>
  <si>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</si>
  <si>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</si>
  <si>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</si>
  <si>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</si>
  <si>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</si>
  <si>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</si>
  <si>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</si>
  <si>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</si>
  <si>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</si>
  <si>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</si>
  <si>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</si>
  <si>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</si>
  <si>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</si>
  <si>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</si>
  <si>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</si>
  <si>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</si>
  <si>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</si>
  <si>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</si>
  <si>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</si>
  <si>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</si>
  <si>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</si>
  <si>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</si>
  <si>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</si>
  <si>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</si>
  <si>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</si>
  <si>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</si>
  <si>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</si>
  <si>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</si>
  <si>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</si>
  <si>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</si>
  <si>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</si>
  <si>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</si>
  <si>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</si>
  <si>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</si>
  <si>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</si>
  <si>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</si>
  <si>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</si>
  <si>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</si>
  <si>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</si>
  <si>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</si>
  <si>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</si>
  <si>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</si>
  <si>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</si>
  <si>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</si>
  <si>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</si>
  <si>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</si>
  <si>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</si>
  <si>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</si>
  <si>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</si>
  <si>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</si>
  <si>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</si>
  <si>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</si>
  <si>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</si>
  <si>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</si>
  <si>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</si>
  <si>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</si>
  <si>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</si>
  <si>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</si>
  <si>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</si>
  <si>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</si>
  <si>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</si>
  <si>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</si>
  <si>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</si>
  <si>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</si>
  <si>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</si>
  <si>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</si>
  <si>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</si>
  <si>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</si>
  <si>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</si>
  <si>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</si>
  <si>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</si>
  <si>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</si>
  <si>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</si>
  <si>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</si>
  <si>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</si>
  <si>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</si>
  <si>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</si>
  <si>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</si>
  <si>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</si>
  <si>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</si>
  <si>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</si>
  <si>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</si>
  <si>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</si>
  <si>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</si>
  <si>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</si>
  <si>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</si>
  <si>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</si>
  <si>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</si>
  <si>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</si>
  <si>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</si>
  <si>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</si>
  <si>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</si>
  <si>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</si>
  <si>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</si>
  <si>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</si>
  <si>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</si>
  <si>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</si>
  <si>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</si>
  <si>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</si>
  <si>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</si>
  <si>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</si>
  <si>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</si>
  <si>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</si>
  <si>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</si>
  <si>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</si>
  <si>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</si>
  <si>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</si>
  <si>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</si>
  <si>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</si>
  <si>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</si>
  <si>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</si>
  <si>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</si>
  <si>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</si>
  <si>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</si>
  <si>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</si>
  <si>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</si>
  <si>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</si>
  <si>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</si>
  <si>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</si>
  <si>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</si>
  <si>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</si>
  <si>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</si>
  <si>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</si>
  <si>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</si>
  <si>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</si>
  <si>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</si>
  <si>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</si>
  <si>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</si>
  <si>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</si>
  <si>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</si>
  <si>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</si>
  <si>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</si>
  <si>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</si>
  <si>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</si>
  <si>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</si>
  <si>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</si>
  <si>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</si>
  <si>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</si>
  <si>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</si>
  <si>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</si>
  <si>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</si>
  <si>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</si>
  <si>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</si>
  <si>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</si>
  <si>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</si>
  <si>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</si>
  <si>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</si>
  <si>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</si>
  <si>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</si>
  <si>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</si>
  <si>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</si>
  <si>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</si>
  <si>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</si>
  <si>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</si>
  <si>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</si>
  <si>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</si>
  <si>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</si>
  <si>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</si>
  <si>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</si>
  <si>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</si>
  <si>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</si>
  <si>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</si>
  <si>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</si>
  <si>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</si>
  <si>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</si>
  <si>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</si>
  <si>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</si>
  <si>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</si>
  <si>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</si>
  <si>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</si>
  <si>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</si>
  <si>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</si>
  <si>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</si>
  <si>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</si>
  <si>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</si>
  <si>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</si>
  <si>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</si>
  <si>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</si>
  <si>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</si>
  <si>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</si>
  <si>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</si>
  <si>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</si>
  <si>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</si>
  <si>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</si>
  <si>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</si>
  <si>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</si>
  <si>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</si>
  <si>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</si>
  <si>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</si>
  <si>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</si>
  <si>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</si>
  <si>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</si>
  <si>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</si>
  <si>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</si>
  <si>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</si>
  <si>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</si>
  <si>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</si>
  <si>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</si>
  <si>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</si>
  <si>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</si>
  <si>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</si>
  <si>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</si>
  <si>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</si>
  <si>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</si>
  <si>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</si>
  <si>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</si>
  <si>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</si>
  <si>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</si>
  <si>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</si>
  <si>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</si>
  <si>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</si>
  <si>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</si>
  <si>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</si>
  <si>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</si>
  <si>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</si>
  <si>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</si>
  <si>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</si>
  <si>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</si>
  <si>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</si>
  <si>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</si>
  <si>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</si>
  <si>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</si>
  <si>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</si>
  <si>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</si>
  <si>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</si>
  <si>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</si>
  <si>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</si>
  <si>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</si>
  <si>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</si>
  <si>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</si>
  <si>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</si>
  <si>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</si>
  <si>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</si>
  <si>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</si>
  <si>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</si>
  <si>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</si>
  <si>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</si>
  <si>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</si>
  <si>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</si>
  <si>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</si>
  <si>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</si>
  <si>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</si>
  <si>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</si>
  <si>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</si>
  <si>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</si>
  <si>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</si>
  <si>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</si>
  <si>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</si>
  <si>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</si>
  <si>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</si>
  <si>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</si>
  <si>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</si>
  <si>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</si>
  <si>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</si>
  <si>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</si>
  <si>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</si>
  <si>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</si>
  <si>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</si>
  <si>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</si>
  <si>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</si>
  <si>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</si>
  <si>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</si>
  <si>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</si>
  <si>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</si>
  <si>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</si>
  <si>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</si>
  <si>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</si>
  <si>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</si>
  <si>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</si>
  <si>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</si>
  <si>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</si>
  <si>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</si>
  <si>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</si>
  <si>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</si>
  <si>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</si>
  <si>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</si>
  <si>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</si>
  <si>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</si>
  <si>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</si>
  <si>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</si>
  <si>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</si>
  <si>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</si>
  <si>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</si>
  <si>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</si>
  <si>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</si>
  <si>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</si>
  <si>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</si>
  <si>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</si>
  <si>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</si>
  <si>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</si>
  <si>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</si>
  <si>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</si>
  <si>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</si>
  <si>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</si>
  <si>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</si>
  <si>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</si>
  <si>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</si>
  <si>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</si>
  <si>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</si>
  <si>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</si>
  <si>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</si>
  <si>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</si>
  <si>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</si>
  <si>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</si>
  <si>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</si>
  <si>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</si>
  <si>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</si>
  <si>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</si>
  <si>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</si>
  <si>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</si>
  <si>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</si>
  <si>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</si>
  <si>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</si>
  <si>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</si>
  <si>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</si>
  <si>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</si>
  <si>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</si>
  <si>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</si>
  <si>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</si>
  <si>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</si>
  <si>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</si>
  <si>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</si>
  <si>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</si>
  <si>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</si>
  <si>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</si>
  <si>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</si>
  <si>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</si>
  <si>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</si>
  <si>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</si>
  <si>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</si>
  <si>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</si>
  <si>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</si>
  <si>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</si>
  <si>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</si>
  <si>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</si>
  <si>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</si>
  <si>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</si>
  <si>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</si>
  <si>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</si>
  <si>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</si>
  <si>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</si>
  <si>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</si>
  <si>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</si>
  <si>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</si>
  <si>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</si>
  <si>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</si>
  <si>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</si>
  <si>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</si>
  <si>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</si>
  <si>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</si>
  <si>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</si>
  <si>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</si>
  <si>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</si>
  <si>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</si>
  <si>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</si>
  <si>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</si>
  <si>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</si>
  <si>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</si>
  <si>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</si>
  <si>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</si>
  <si>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</si>
  <si>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</si>
  <si>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</si>
  <si>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</si>
  <si>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</si>
  <si>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</si>
  <si>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</si>
  <si>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</si>
  <si>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</si>
  <si>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</si>
  <si>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</si>
  <si>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</si>
  <si>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</si>
  <si>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</si>
  <si>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</si>
  <si>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</si>
  <si>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</si>
  <si>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</si>
  <si>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</si>
  <si>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</si>
  <si>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</si>
  <si>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</si>
  <si>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</si>
  <si>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</si>
  <si>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</si>
  <si>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</si>
  <si>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</si>
  <si>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</si>
  <si>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</si>
  <si>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</si>
  <si>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</si>
  <si>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</si>
  <si>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</si>
  <si>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</si>
  <si>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</si>
  <si>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</si>
  <si>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</si>
  <si>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</si>
  <si>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</si>
  <si>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</si>
  <si>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</si>
  <si>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</si>
  <si>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</si>
  <si>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</si>
  <si>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</si>
  <si>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</si>
  <si>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</si>
  <si>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</si>
  <si>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</si>
  <si>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</si>
  <si>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</si>
  <si>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</si>
  <si>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</si>
  <si>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</si>
  <si>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</si>
  <si>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</si>
  <si>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</si>
  <si>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</si>
  <si>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</si>
  <si>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</si>
  <si>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</si>
  <si>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</si>
  <si>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</si>
  <si>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</si>
  <si>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</si>
  <si>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</si>
  <si>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</si>
  <si>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</si>
  <si>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</si>
  <si>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</si>
  <si>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</si>
  <si>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</si>
  <si>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</si>
  <si>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</si>
  <si>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</si>
  <si>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</si>
  <si>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</si>
  <si>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</si>
  <si>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</si>
  <si>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</si>
  <si>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</si>
  <si>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</si>
  <si>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</si>
  <si>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</si>
  <si>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</si>
  <si>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</si>
  <si>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</si>
  <si>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</si>
  <si>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</si>
  <si>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</si>
  <si>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</si>
  <si>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</si>
  <si>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</si>
  <si>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</si>
  <si>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</si>
  <si>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</si>
  <si>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</si>
  <si>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</si>
  <si>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</si>
  <si>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</si>
  <si>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</si>
  <si>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</si>
  <si>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</si>
  <si>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</si>
  <si>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</si>
  <si>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</si>
  <si>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</si>
  <si>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</si>
  <si>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</si>
  <si>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</si>
  <si>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</si>
  <si>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</si>
  <si>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</si>
  <si>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</si>
  <si>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</si>
  <si>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</si>
  <si>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</si>
  <si>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</si>
  <si>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</si>
  <si>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</si>
  <si>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</si>
  <si>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</si>
  <si>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</si>
  <si>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</si>
  <si>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</si>
  <si>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</si>
  <si>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</si>
  <si>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</si>
  <si>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</si>
  <si>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</si>
  <si>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</si>
  <si>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</si>
  <si>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</si>
  <si>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</si>
  <si>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</si>
  <si>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</si>
  <si>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</si>
  <si>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</si>
  <si>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</si>
  <si>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</si>
  <si>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</si>
  <si>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</si>
  <si>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</si>
  <si>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</si>
  <si>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</si>
  <si>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</si>
  <si>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</si>
  <si>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</si>
  <si>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</si>
  <si>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</si>
  <si>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</si>
  <si>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</si>
  <si>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</si>
  <si>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</si>
  <si>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</si>
  <si>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</si>
  <si>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</si>
  <si>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</si>
  <si>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</si>
  <si>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</si>
  <si>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</si>
  <si>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</si>
  <si>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</si>
  <si>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</si>
  <si>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</si>
  <si>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</si>
  <si>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</si>
  <si>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</si>
  <si>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</si>
  <si>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</si>
  <si>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</si>
  <si>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</si>
  <si>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</si>
  <si>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</si>
  <si>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</si>
  <si>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</si>
  <si>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</si>
  <si>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</si>
  <si>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</si>
  <si>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</si>
  <si>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</si>
  <si>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</si>
  <si>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</si>
  <si>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</si>
  <si>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</si>
  <si>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</si>
  <si>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</si>
  <si>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</si>
  <si>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</si>
  <si>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</si>
  <si>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</si>
  <si>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</si>
  <si>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</si>
  <si>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</si>
  <si>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</si>
  <si>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</si>
  <si>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</si>
  <si>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</si>
  <si>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</si>
  <si>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</si>
  <si>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</si>
  <si>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</si>
  <si>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</si>
  <si>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</si>
  <si>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</si>
  <si>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</si>
  <si>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</si>
  <si>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</si>
  <si>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</si>
  <si>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</si>
  <si>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</si>
  <si>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</si>
  <si>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</si>
  <si>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</si>
  <si>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</si>
  <si>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</si>
  <si>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</si>
  <si>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</si>
  <si>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</si>
  <si>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</si>
  <si>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</si>
  <si>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</si>
  <si>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</si>
  <si>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</si>
  <si>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</si>
  <si>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</si>
  <si>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</si>
  <si>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</si>
  <si>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</si>
  <si>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</si>
  <si>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</si>
  <si>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</si>
  <si>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</si>
  <si>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</si>
  <si>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</si>
  <si>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</si>
  <si>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</si>
  <si>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</si>
  <si>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</si>
  <si>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</si>
  <si>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</si>
  <si>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</si>
  <si>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</si>
  <si>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</si>
  <si>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</si>
  <si>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</si>
  <si>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</si>
  <si>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</si>
  <si>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</si>
  <si>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</si>
  <si>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</si>
  <si>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</si>
  <si>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</si>
  <si>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</si>
  <si>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</si>
  <si>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</si>
  <si>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</si>
  <si>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</si>
  <si>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</si>
  <si>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</si>
  <si>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</si>
  <si>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</si>
  <si>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</si>
  <si>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</si>
  <si>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</si>
  <si>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</si>
  <si>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</si>
  <si>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</si>
  <si>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</si>
  <si>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</si>
  <si>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</si>
  <si>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</si>
  <si>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</si>
  <si>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</si>
  <si>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</si>
  <si>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</si>
  <si>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</si>
  <si>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</si>
  <si>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</si>
  <si>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</si>
  <si>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</si>
  <si>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</si>
  <si>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</si>
  <si>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</si>
  <si>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</si>
  <si>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</si>
  <si>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</si>
  <si>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</si>
  <si>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</si>
  <si>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</si>
  <si>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</si>
  <si>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</si>
  <si>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</si>
  <si>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</si>
  <si>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</si>
  <si>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</si>
  <si>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</si>
  <si>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</si>
  <si>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</si>
  <si>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</si>
  <si>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</si>
  <si>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</si>
  <si>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</si>
  <si>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</si>
  <si>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</si>
  <si>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</si>
  <si>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</si>
  <si>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</si>
  <si>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</si>
  <si>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</si>
  <si>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</si>
  <si>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</si>
  <si>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</si>
  <si>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</si>
  <si>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</si>
  <si>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</si>
  <si>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</si>
  <si>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</si>
  <si>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</si>
  <si>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</si>
  <si>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</si>
  <si>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</si>
  <si>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</si>
  <si>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</si>
  <si>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</si>
  <si>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</si>
  <si>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</si>
  <si>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</si>
  <si>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</si>
  <si>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</si>
  <si>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</si>
  <si>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</si>
  <si>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</si>
  <si>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</si>
  <si>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</si>
  <si>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</si>
  <si>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</si>
  <si>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</si>
  <si>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</si>
  <si>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</si>
  <si>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</si>
  <si>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</si>
  <si>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</si>
  <si>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</si>
  <si>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</si>
  <si>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</si>
  <si>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</si>
  <si>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</si>
  <si>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</si>
  <si>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</si>
  <si>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</si>
  <si>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</si>
  <si>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</si>
  <si>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</si>
  <si>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</si>
  <si>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</si>
  <si>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</si>
  <si>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</si>
  <si>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</si>
  <si>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</si>
  <si>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</si>
  <si>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</si>
  <si>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</si>
  <si>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</si>
  <si>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</si>
  <si>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</si>
  <si>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</si>
  <si>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</si>
  <si>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</si>
  <si>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</si>
  <si>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</si>
  <si>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</si>
  <si>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</si>
  <si>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</si>
  <si>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</si>
  <si>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</si>
  <si>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</si>
  <si>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</si>
  <si>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</si>
  <si>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</si>
  <si>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</si>
  <si>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</si>
  <si>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</si>
  <si>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</si>
  <si>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</si>
  <si>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</si>
  <si>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</si>
  <si>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</si>
  <si>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</si>
  <si>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</si>
  <si>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</si>
  <si>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</si>
  <si>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</si>
  <si>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</si>
  <si>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</si>
  <si>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</si>
  <si>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</si>
  <si>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</si>
  <si>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</si>
  <si>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</si>
  <si>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</si>
  <si>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</si>
  <si>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</si>
  <si>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</si>
  <si>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</si>
  <si>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</si>
  <si>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</si>
  <si>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</si>
  <si>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</si>
  <si>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</si>
  <si>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</si>
  <si>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</si>
  <si>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</si>
  <si>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</si>
  <si>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</si>
  <si>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</si>
  <si>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</si>
  <si>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</si>
  <si>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</si>
  <si>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</si>
  <si>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</si>
  <si>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</si>
  <si>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</si>
  <si>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</si>
  <si>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</si>
  <si>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</si>
  <si>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</si>
  <si>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</si>
  <si>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</si>
  <si>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</si>
  <si>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</si>
  <si>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</si>
  <si>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</si>
  <si>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</si>
  <si>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</si>
  <si>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</si>
  <si>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</si>
  <si>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</si>
  <si>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</si>
  <si>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</si>
  <si>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</si>
  <si>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</si>
  <si>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</si>
  <si>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</si>
  <si>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</si>
  <si>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</si>
  <si>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</si>
  <si>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</si>
  <si>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</si>
  <si>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</si>
  <si>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</si>
  <si>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</si>
  <si>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</si>
  <si>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</si>
  <si>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</si>
  <si>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</si>
  <si>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</si>
  <si>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</si>
  <si>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</si>
  <si>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</si>
  <si>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</si>
  <si>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</si>
  <si>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</si>
  <si>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</si>
  <si>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</si>
  <si>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</si>
  <si>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</si>
  <si>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</si>
  <si>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</si>
  <si>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</si>
  <si>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</si>
  <si>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</si>
  <si>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</si>
  <si>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</si>
  <si>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</si>
  <si>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</si>
  <si>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</si>
  <si>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</si>
  <si>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</si>
  <si>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</si>
  <si>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</si>
  <si>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</si>
  <si>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</si>
  <si>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</si>
  <si>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</si>
  <si>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</si>
  <si>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</si>
  <si>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</si>
  <si>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</si>
  <si>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</si>
  <si>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</si>
  <si>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</si>
  <si>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</si>
  <si>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</si>
  <si>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</si>
  <si>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</si>
  <si>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</si>
  <si>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</si>
  <si>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</si>
  <si>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</si>
  <si>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</si>
  <si>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</si>
  <si>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</si>
  <si>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</si>
  <si>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</si>
  <si>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</si>
  <si>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</si>
  <si>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</si>
  <si>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</si>
  <si>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</si>
  <si>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</si>
  <si>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</si>
  <si>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</si>
  <si>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</si>
  <si>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</si>
  <si>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</si>
  <si>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</si>
  <si>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</si>
  <si>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</si>
  <si>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</si>
  <si>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</si>
  <si>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</si>
  <si>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</si>
  <si>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</si>
  <si>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</si>
  <si>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</si>
  <si>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</si>
  <si>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</si>
  <si>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</si>
  <si>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</si>
  <si>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</si>
  <si>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</si>
  <si>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</si>
  <si>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</si>
  <si>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</si>
  <si>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</si>
  <si>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</si>
  <si>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</si>
  <si>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</si>
  <si>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</si>
  <si>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</si>
  <si>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</si>
  <si>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</si>
  <si>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</si>
  <si>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</si>
  <si>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</si>
  <si>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</si>
  <si>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</si>
  <si>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</si>
  <si>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</si>
  <si>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</si>
  <si>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</si>
  <si>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</si>
  <si>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</si>
  <si>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</si>
  <si>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</si>
  <si>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</si>
  <si>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</si>
  <si>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</si>
  <si>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</si>
  <si>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</si>
  <si>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</si>
  <si>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</si>
  <si>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</si>
  <si>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</si>
  <si>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</si>
  <si>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</si>
  <si>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</si>
  <si>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</si>
  <si>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</si>
  <si>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</si>
  <si>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</si>
  <si>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</si>
  <si>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</si>
  <si>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</si>
  <si>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</si>
  <si>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</si>
  <si>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</si>
  <si>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</si>
  <si>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</si>
  <si>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</si>
  <si>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</si>
  <si>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</si>
  <si>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</si>
  <si>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</si>
  <si>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</si>
  <si>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</si>
  <si>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</si>
  <si>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</si>
  <si>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</si>
  <si>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</si>
  <si>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</si>
  <si>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</si>
  <si>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</si>
  <si>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</si>
  <si>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</si>
  <si>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</si>
  <si>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</si>
  <si>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</si>
  <si>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</si>
  <si>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</si>
  <si>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</si>
  <si>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</si>
  <si>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</si>
  <si>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</si>
  <si>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</si>
  <si>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</si>
  <si>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</si>
  <si>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</si>
  <si>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</si>
  <si>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</si>
  <si>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</si>
  <si>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</si>
  <si>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</si>
  <si>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</si>
  <si>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</si>
  <si>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</si>
  <si>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</si>
  <si>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</si>
  <si>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</si>
  <si>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</si>
  <si>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</si>
  <si>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</si>
  <si>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</si>
  <si>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</si>
  <si>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</si>
  <si>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</si>
  <si>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</si>
  <si>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</si>
  <si>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</si>
  <si>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</si>
  <si>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</si>
  <si>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</si>
  <si>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</si>
  <si>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</si>
  <si>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</si>
  <si>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</si>
  <si>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</si>
  <si>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</si>
  <si>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</si>
  <si>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</si>
  <si>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</si>
  <si>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</si>
  <si>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</si>
  <si>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</si>
  <si>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</si>
  <si>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</si>
  <si>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</si>
  <si>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</si>
  <si>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</si>
  <si>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</si>
  <si>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</si>
  <si>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</si>
  <si>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</si>
  <si>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</si>
  <si>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</si>
  <si>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</si>
  <si>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</si>
  <si>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</si>
  <si>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</si>
  <si>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</si>
  <si>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</si>
  <si>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</si>
  <si>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</si>
  <si>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</si>
  <si>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</si>
  <si>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</si>
  <si>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</si>
  <si>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</si>
  <si>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</si>
  <si>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</si>
  <si>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</si>
  <si>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</si>
  <si>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</si>
  <si>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</si>
  <si>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</si>
  <si>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</si>
  <si>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</si>
  <si>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</si>
  <si>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</si>
  <si>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</si>
  <si>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</si>
  <si>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</si>
  <si>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</si>
  <si>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</si>
  <si>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</si>
  <si>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</si>
  <si>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</si>
  <si>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</si>
  <si>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</si>
  <si>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</si>
  <si>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</si>
  <si>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</si>
  <si>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</si>
  <si>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</si>
  <si>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</si>
  <si>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</si>
  <si>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</si>
  <si>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</si>
  <si>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</si>
  <si>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</si>
  <si>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</si>
  <si>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</si>
  <si>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</si>
  <si>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</si>
  <si>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</si>
  <si>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</si>
  <si>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</si>
  <si>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</si>
  <si>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</si>
  <si>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</si>
  <si>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</si>
  <si>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</si>
  <si>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</si>
  <si>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</si>
  <si>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</si>
  <si>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</si>
  <si>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</si>
  <si>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</si>
  <si>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</si>
  <si>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</si>
  <si>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</si>
  <si>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</si>
  <si>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</si>
  <si>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</si>
  <si>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</si>
  <si>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</si>
  <si>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</si>
  <si>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</si>
  <si>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</si>
  <si>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</si>
  <si>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</si>
  <si>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</si>
  <si>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</si>
  <si>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</si>
  <si>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</si>
  <si>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</si>
  <si>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</si>
  <si>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</si>
  <si>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</si>
  <si>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</si>
  <si>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</si>
  <si>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</si>
  <si>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</si>
  <si>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</si>
  <si>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</si>
  <si>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</si>
  <si>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</si>
  <si>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</si>
  <si>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</si>
  <si>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</si>
  <si>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</si>
  <si>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</si>
  <si>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</si>
  <si>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</si>
  <si>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</si>
  <si>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</si>
  <si>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</si>
  <si>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</si>
  <si>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</si>
  <si>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</si>
  <si>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</si>
  <si>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</si>
  <si>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</si>
  <si>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</si>
  <si>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</si>
  <si>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</si>
  <si>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</si>
  <si>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</si>
  <si>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</si>
  <si>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</si>
  <si>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</si>
  <si>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</si>
  <si>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</si>
  <si>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</si>
  <si>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</si>
  <si>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</si>
  <si>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</si>
  <si>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</si>
  <si>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</si>
  <si>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</si>
  <si>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</si>
  <si>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</si>
  <si>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</si>
  <si>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</si>
  <si>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</si>
  <si>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</si>
  <si>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</si>
  <si>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</si>
  <si>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</si>
  <si>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</si>
  <si>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</si>
  <si>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</si>
  <si>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</si>
  <si>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</si>
  <si>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</si>
  <si>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</si>
  <si>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</si>
  <si>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</si>
  <si>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</si>
  <si>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</si>
  <si>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</si>
  <si>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</si>
  <si>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</si>
  <si>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</si>
  <si>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</si>
  <si>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</si>
  <si>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</si>
  <si>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</si>
  <si>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</si>
  <si>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</si>
  <si>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</si>
  <si>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</si>
  <si>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</si>
  <si>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</si>
  <si>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</si>
  <si>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</si>
  <si>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</si>
  <si>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</si>
  <si>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</si>
  <si>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</si>
  <si>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</si>
  <si>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</si>
  <si>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</si>
  <si>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</si>
  <si>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</si>
  <si>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</si>
  <si>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</si>
  <si>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</si>
  <si>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</si>
  <si>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</si>
  <si>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</si>
  <si>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</si>
  <si>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</si>
  <si>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</si>
  <si>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</si>
  <si>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</si>
  <si>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</si>
  <si>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</si>
  <si>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</si>
  <si>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</si>
  <si>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</si>
  <si>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</si>
  <si>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</si>
  <si>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</si>
  <si>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</si>
  <si>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</si>
  <si>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</si>
  <si>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</si>
  <si>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</si>
  <si>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</si>
  <si>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</si>
  <si>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</si>
  <si>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</si>
  <si>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</si>
  <si>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</si>
  <si>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</si>
  <si>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</si>
  <si>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</si>
  <si>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</si>
  <si>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</si>
  <si>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</si>
  <si>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</si>
  <si>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</si>
  <si>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</si>
  <si>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</si>
  <si>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</si>
  <si>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</si>
  <si>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</si>
  <si>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</si>
  <si>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</si>
  <si>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</si>
  <si>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</si>
  <si>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</si>
  <si>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</si>
  <si>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</si>
  <si>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</si>
  <si>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</si>
  <si>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</si>
  <si>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</si>
  <si>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</si>
  <si>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</si>
  <si>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</si>
  <si>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</si>
  <si>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</si>
  <si>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</si>
  <si>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</si>
  <si>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</si>
  <si>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</si>
  <si>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</si>
  <si>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</si>
  <si>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</si>
  <si>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</si>
  <si>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</si>
  <si>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</si>
  <si>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</si>
  <si>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</si>
  <si>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</si>
  <si>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</si>
  <si>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</si>
  <si>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</si>
  <si>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</si>
  <si>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</si>
  <si>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</si>
  <si>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</si>
  <si>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</si>
  <si>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</si>
  <si>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</si>
  <si>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</si>
  <si>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</si>
  <si>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</si>
  <si>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</si>
  <si>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</si>
  <si>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</si>
  <si>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</si>
  <si>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</si>
  <si>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</si>
  <si>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</si>
  <si>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</si>
  <si>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</si>
  <si>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</si>
  <si>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</si>
  <si>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</si>
  <si>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</si>
  <si>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</si>
  <si>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</si>
  <si>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</si>
  <si>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</si>
  <si>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</si>
  <si>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</si>
  <si>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</si>
  <si>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</si>
  <si>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</si>
  <si>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</si>
  <si>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</si>
  <si>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</si>
  <si>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</si>
  <si>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</si>
  <si>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</si>
  <si>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</si>
  <si>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</si>
  <si>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</si>
  <si>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</si>
  <si>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</si>
  <si>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</si>
  <si>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</si>
  <si>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</si>
  <si>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</si>
  <si>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</si>
  <si>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</si>
  <si>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</si>
  <si>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</si>
  <si>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</si>
  <si>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</si>
  <si>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</si>
  <si>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</si>
  <si>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</si>
  <si>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</si>
  <si>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</si>
  <si>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</si>
  <si>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</si>
  <si>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</si>
  <si>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</si>
  <si>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</si>
  <si>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</si>
  <si>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</si>
  <si>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</si>
  <si>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</si>
  <si>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</si>
  <si>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</si>
  <si>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</si>
  <si>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</si>
  <si>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</si>
  <si>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</si>
  <si>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</si>
  <si>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</si>
  <si>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</si>
  <si>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</si>
  <si>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</si>
  <si>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</si>
  <si>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</si>
  <si>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</si>
  <si>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</si>
  <si>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</si>
  <si>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</si>
  <si>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</si>
  <si>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</si>
  <si>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</si>
  <si>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</si>
  <si>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</si>
  <si>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</si>
  <si>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</si>
  <si>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</si>
  <si>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</si>
  <si>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</si>
  <si>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</si>
  <si>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</si>
  <si>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</si>
  <si>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</si>
  <si>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</si>
  <si>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</si>
  <si>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</si>
  <si>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</si>
  <si>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</si>
  <si>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</si>
  <si>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</si>
  <si>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</si>
  <si>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</si>
  <si>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</si>
  <si>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</si>
  <si>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</si>
  <si>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</si>
  <si>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</si>
  <si>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</si>
  <si>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</si>
  <si>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</si>
  <si>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</si>
  <si>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</si>
  <si>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</si>
  <si>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</si>
  <si>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</si>
  <si>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</si>
  <si>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</si>
  <si>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</si>
  <si>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</si>
  <si>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</si>
  <si>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</si>
  <si>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</si>
  <si>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</si>
  <si>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</si>
  <si>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</si>
  <si>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</si>
  <si>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</si>
  <si>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</si>
  <si>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</si>
  <si>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</si>
  <si>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</si>
  <si>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</si>
  <si>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</si>
  <si>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</si>
  <si>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</si>
  <si>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</si>
  <si>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</si>
  <si>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</si>
  <si>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</si>
  <si>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</si>
  <si>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</si>
  <si>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</si>
  <si>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</si>
  <si>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</si>
  <si>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</si>
  <si>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</si>
  <si>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</si>
  <si>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</si>
  <si>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</si>
  <si>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</si>
  <si>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</si>
  <si>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</si>
  <si>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</si>
  <si>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</si>
  <si>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</si>
  <si>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</si>
  <si>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</si>
  <si>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</si>
  <si>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</si>
  <si>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</si>
  <si>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</si>
  <si>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</si>
  <si>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</si>
  <si>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</si>
  <si>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</si>
  <si>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</si>
  <si>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</si>
  <si>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</si>
  <si>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</si>
  <si>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</si>
  <si>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</si>
  <si>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</si>
  <si>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</si>
  <si>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</si>
  <si>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</si>
  <si>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</si>
  <si>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</si>
  <si>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</si>
  <si>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</si>
  <si>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</si>
  <si>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</si>
  <si>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</si>
  <si>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</si>
  <si>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</si>
  <si>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</si>
  <si>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</si>
  <si>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</si>
  <si>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</si>
  <si>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</si>
  <si>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</si>
  <si>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</si>
  <si>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</si>
  <si>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</si>
  <si>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</si>
  <si>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</si>
  <si>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</si>
  <si>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</si>
  <si>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</si>
  <si>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</si>
  <si>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</si>
  <si>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</si>
  <si>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</si>
  <si>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</si>
  <si>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</si>
  <si>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</si>
  <si>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</si>
  <si>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</si>
  <si>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</si>
  <si>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</si>
  <si>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</si>
  <si>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</si>
  <si>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</si>
  <si>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</si>
  <si>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</si>
  <si>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</si>
  <si>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</si>
  <si>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</si>
  <si>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</si>
  <si>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</si>
  <si>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</si>
  <si>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</si>
  <si>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</si>
  <si>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</si>
  <si>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</si>
  <si>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</si>
  <si>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</si>
  <si>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</si>
  <si>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</si>
  <si>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</si>
  <si>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</si>
  <si>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</si>
  <si>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</si>
  <si>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</si>
  <si>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</si>
  <si>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</si>
  <si>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</si>
  <si>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</si>
  <si>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</si>
  <si>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</si>
  <si>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</si>
  <si>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</si>
  <si>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</si>
  <si>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</si>
  <si>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</si>
  <si>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</si>
  <si>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</si>
  <si>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</si>
  <si>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</si>
  <si>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</si>
  <si>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</si>
  <si>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</si>
  <si>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</si>
  <si>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</si>
  <si>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</si>
  <si>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</si>
  <si>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</si>
  <si>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</si>
  <si>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</si>
  <si>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</si>
  <si>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</si>
  <si>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</si>
  <si>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</si>
  <si>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</si>
  <si>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</si>
  <si>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</si>
  <si>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</si>
  <si>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</si>
  <si>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</si>
  <si>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</si>
  <si>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</si>
  <si>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</si>
  <si>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</si>
  <si>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</si>
  <si>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</si>
  <si>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</si>
  <si>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</si>
  <si>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</si>
  <si>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</si>
  <si>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</si>
  <si>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</si>
  <si>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</si>
  <si>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</si>
  <si>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</si>
  <si>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</si>
  <si>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</si>
  <si>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</si>
  <si>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</si>
  <si>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</si>
  <si>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</si>
  <si>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</si>
  <si>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</si>
  <si>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</si>
  <si>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</si>
  <si>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</si>
  <si>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</si>
  <si>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</si>
  <si>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</si>
  <si>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</si>
  <si>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</si>
  <si>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</si>
  <si>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</si>
  <si>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</si>
  <si>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</si>
  <si>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</si>
  <si>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</si>
  <si>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</si>
  <si>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</si>
  <si>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</si>
  <si>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</si>
  <si>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</si>
  <si>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</si>
  <si>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</si>
  <si>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</si>
  <si>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</si>
  <si>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</si>
  <si>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</si>
  <si>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</si>
  <si>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</si>
  <si>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</si>
  <si>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</si>
  <si>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</si>
  <si>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</si>
  <si>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</si>
  <si>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</si>
  <si>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</si>
  <si>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</si>
  <si>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</si>
  <si>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</si>
  <si>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</si>
  <si>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</si>
  <si>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</si>
  <si>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</si>
  <si>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</si>
  <si>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</si>
  <si>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</si>
  <si>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</si>
  <si>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</si>
  <si>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</si>
  <si>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</si>
  <si>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</si>
  <si>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</si>
  <si>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</si>
  <si>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</si>
  <si>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</si>
  <si>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</si>
  <si>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</si>
  <si>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</si>
  <si>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</si>
  <si>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</si>
  <si>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</si>
  <si>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</si>
  <si>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</si>
  <si>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</si>
  <si>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</si>
  <si>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</si>
  <si>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</si>
  <si>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</si>
  <si>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</si>
  <si>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</si>
  <si>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</si>
  <si>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</si>
  <si>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</si>
  <si>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</si>
  <si>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</si>
  <si>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</si>
  <si>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</si>
  <si>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</si>
  <si>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</si>
  <si>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</si>
  <si>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</si>
  <si>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</si>
  <si>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</si>
  <si>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</si>
  <si>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</si>
  <si>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</si>
  <si>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</si>
  <si>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</si>
  <si>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</si>
  <si>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</si>
  <si>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</si>
  <si>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</si>
  <si>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</si>
  <si>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</si>
  <si>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</si>
  <si>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</si>
  <si>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</si>
  <si>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</si>
  <si>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</si>
  <si>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</si>
  <si>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</si>
  <si>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</si>
  <si>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</si>
  <si>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</si>
  <si>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</si>
  <si>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</si>
  <si>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</si>
  <si>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</si>
  <si>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</si>
  <si>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</si>
  <si>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</si>
  <si>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</si>
  <si>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</si>
  <si>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</si>
  <si>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</si>
  <si>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</si>
  <si>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</si>
  <si>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</si>
  <si>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</si>
  <si>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</si>
  <si>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</si>
  <si>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</si>
  <si>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</si>
  <si>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</si>
  <si>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</si>
  <si>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</si>
  <si>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</si>
  <si>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</si>
  <si>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</si>
  <si>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</si>
  <si>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</si>
  <si>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</si>
  <si>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</si>
  <si>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</si>
  <si>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</si>
  <si>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</si>
  <si>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</si>
  <si>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</si>
  <si>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</si>
  <si>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</si>
  <si>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</si>
  <si>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</si>
  <si>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</si>
  <si>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</si>
  <si>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</si>
  <si>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</si>
  <si>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</si>
  <si>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</si>
  <si>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</si>
  <si>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</si>
  <si>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</si>
  <si>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</si>
  <si>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</si>
  <si>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</si>
  <si>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</si>
  <si>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</si>
  <si>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</si>
  <si>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</si>
  <si>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</si>
  <si>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</si>
  <si>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</si>
  <si>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</si>
  <si>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</si>
  <si>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</si>
  <si>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</si>
  <si>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</si>
  <si>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</si>
  <si>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</si>
  <si>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</si>
  <si>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</si>
  <si>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</si>
  <si>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</si>
  <si>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</si>
  <si>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</si>
  <si>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</si>
  <si>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</si>
  <si>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</si>
  <si>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</si>
  <si>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</si>
  <si>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</si>
  <si>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</si>
  <si>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</si>
  <si>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</si>
  <si>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</si>
  <si>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</si>
  <si>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</si>
  <si>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</si>
  <si>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</si>
  <si>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</si>
  <si>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</si>
  <si>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</si>
  <si>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</si>
  <si>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</si>
  <si>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</si>
  <si>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</si>
  <si>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</si>
  <si>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</si>
  <si>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</si>
  <si>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</si>
  <si>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</si>
  <si>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</si>
  <si>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</si>
  <si>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</si>
  <si>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</si>
  <si>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</si>
  <si>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</si>
  <si>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</si>
  <si>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</si>
  <si>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</si>
  <si>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</si>
  <si>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</si>
  <si>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</si>
  <si>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</si>
  <si>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</si>
  <si>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</si>
  <si>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</si>
  <si>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</si>
  <si>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</si>
  <si>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</si>
  <si>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</si>
  <si>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</si>
  <si>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</si>
  <si>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</si>
  <si>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</si>
  <si>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</si>
  <si>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</si>
  <si>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</si>
  <si>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</si>
  <si>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</si>
  <si>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</si>
  <si>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</si>
  <si>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</si>
  <si>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</si>
  <si>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</si>
  <si>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</si>
  <si>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</si>
  <si>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</si>
  <si>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</si>
  <si>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</si>
  <si>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</si>
  <si>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</si>
  <si>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</si>
  <si>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</si>
  <si>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</si>
  <si>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</si>
  <si>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</si>
  <si>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</si>
  <si>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</si>
  <si>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</si>
  <si>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</si>
  <si>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</si>
  <si>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</si>
  <si>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</si>
  <si>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</si>
  <si>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</si>
  <si>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</si>
  <si>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</si>
  <si>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</si>
  <si>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</si>
  <si>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</si>
  <si>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</si>
  <si>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</si>
  <si>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</si>
  <si>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</si>
  <si>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</si>
  <si>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</si>
  <si>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</si>
  <si>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</si>
  <si>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</si>
  <si>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</si>
  <si>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</si>
  <si>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</si>
  <si>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</si>
  <si>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</si>
  <si>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</si>
  <si>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</si>
  <si>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</si>
  <si>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</si>
  <si>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</si>
  <si>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</si>
  <si>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</si>
  <si>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</si>
  <si>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</si>
  <si>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</si>
  <si>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</si>
  <si>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</si>
  <si>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</si>
  <si>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</si>
  <si>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</si>
  <si>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</si>
  <si>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</si>
  <si>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</si>
  <si>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</si>
  <si>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</si>
  <si>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</si>
  <si>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</si>
  <si>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</si>
  <si>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</si>
  <si>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</si>
  <si>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</si>
  <si>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</si>
  <si>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</si>
  <si>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</si>
  <si>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</si>
  <si>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</si>
  <si>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</si>
  <si>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</si>
  <si>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</si>
  <si>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</si>
  <si>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</si>
  <si>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</si>
  <si>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</si>
  <si>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</si>
  <si>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</si>
  <si>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</si>
  <si>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</si>
  <si>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</si>
  <si>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</si>
  <si>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</si>
  <si>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</si>
  <si>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</si>
  <si>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</si>
  <si>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</si>
  <si>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</si>
  <si>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</si>
  <si>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</si>
  <si>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</si>
  <si>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</si>
  <si>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</si>
  <si>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</si>
  <si>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</si>
  <si>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</si>
  <si>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</si>
  <si>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</si>
  <si>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</si>
  <si>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</si>
  <si>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</si>
  <si>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</si>
  <si>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</si>
  <si>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</si>
  <si>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</si>
  <si>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</si>
  <si>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</si>
  <si>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</si>
  <si>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</si>
  <si>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</si>
  <si>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</si>
  <si>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</si>
  <si>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</si>
  <si>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</si>
  <si>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</si>
  <si>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</si>
  <si>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</si>
  <si>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</si>
  <si>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</si>
  <si>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</si>
  <si>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</si>
  <si>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</si>
  <si>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</si>
  <si>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</si>
  <si>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</si>
  <si>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</si>
  <si>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</si>
  <si>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</si>
  <si>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</si>
  <si>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</si>
  <si>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</si>
  <si>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</si>
  <si>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</si>
  <si>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</si>
  <si>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</si>
  <si>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</si>
  <si>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</si>
  <si>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</si>
  <si>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</si>
  <si>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</si>
  <si>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</si>
  <si>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</si>
  <si>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</si>
  <si>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</si>
  <si>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</si>
  <si>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</si>
  <si>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</si>
  <si>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</si>
  <si>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</si>
  <si>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</si>
  <si>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</si>
  <si>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</si>
  <si>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</si>
  <si>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</si>
  <si>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</si>
  <si>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</si>
  <si>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</si>
  <si>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</si>
  <si>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</si>
  <si>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</si>
  <si>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</si>
  <si>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</si>
  <si>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</si>
  <si>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</si>
  <si>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</si>
  <si>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</si>
  <si>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</si>
  <si>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</si>
  <si>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</si>
  <si>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</si>
  <si>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</si>
  <si>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</si>
  <si>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</si>
  <si>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</si>
  <si>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</si>
  <si>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</si>
  <si>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</si>
  <si>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</si>
  <si>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</si>
  <si>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</si>
  <si>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</si>
  <si>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</si>
  <si>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</si>
  <si>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</si>
  <si>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</si>
  <si>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</si>
  <si>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</si>
  <si>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</si>
  <si>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</si>
  <si>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</si>
  <si>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</si>
  <si>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</si>
  <si>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</si>
  <si>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</si>
  <si>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</si>
  <si>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</si>
  <si>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</si>
  <si>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</si>
  <si>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</si>
  <si>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</si>
  <si>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</si>
  <si>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</si>
  <si>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</si>
  <si>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</si>
  <si>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</si>
  <si>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</si>
  <si>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</si>
  <si>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</si>
  <si>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</si>
  <si>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</si>
  <si>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</si>
  <si>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</si>
  <si>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</si>
  <si>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</si>
  <si>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</si>
  <si>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</si>
  <si>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</si>
  <si>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</si>
  <si>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</si>
  <si>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</si>
  <si>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</si>
  <si>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</si>
  <si>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</si>
  <si>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</si>
  <si>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</si>
  <si>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</si>
  <si>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</si>
  <si>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</si>
  <si>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</si>
  <si>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</si>
  <si>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</si>
  <si>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</si>
  <si>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</si>
  <si>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</si>
  <si>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</si>
  <si>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</si>
  <si>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</si>
  <si>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</si>
  <si>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</si>
  <si>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</si>
  <si>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</si>
  <si>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</si>
  <si>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</si>
  <si>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</si>
  <si>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</si>
  <si>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</si>
  <si>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</si>
  <si>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</si>
  <si>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</si>
  <si>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</si>
  <si>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</si>
  <si>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</si>
  <si>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</si>
  <si>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</si>
  <si>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</si>
  <si>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</si>
  <si>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</si>
  <si>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</si>
  <si>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</si>
  <si>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</si>
  <si>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</si>
  <si>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</si>
  <si>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</si>
  <si>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</si>
  <si>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</si>
  <si>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</si>
  <si>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</si>
  <si>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</si>
  <si>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</si>
  <si>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</si>
  <si>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</si>
  <si>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</si>
  <si>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</si>
  <si>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</si>
  <si>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</si>
  <si>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</si>
  <si>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</si>
  <si>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</si>
  <si>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</si>
  <si>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</si>
  <si>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</si>
  <si>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</si>
  <si>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</si>
  <si>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</si>
  <si>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</si>
  <si>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</si>
  <si>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</si>
  <si>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</si>
  <si>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</si>
  <si>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</si>
  <si>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</si>
  <si>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</si>
  <si>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</si>
  <si>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</si>
  <si>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</si>
  <si>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</si>
  <si>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</si>
  <si>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</si>
  <si>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</si>
  <si>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</si>
  <si>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</si>
  <si>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</si>
  <si>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</si>
  <si>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</si>
  <si>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</si>
  <si>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</si>
  <si>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</si>
  <si>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</si>
  <si>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</si>
  <si>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</si>
  <si>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</si>
  <si>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</si>
  <si>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</si>
  <si>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</si>
  <si>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</si>
  <si>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</si>
  <si>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</si>
  <si>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</si>
  <si>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</si>
  <si>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</si>
  <si>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</si>
  <si>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</si>
  <si>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</si>
  <si>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</si>
  <si>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</si>
  <si>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</si>
  <si>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</si>
  <si>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</si>
  <si>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</si>
  <si>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</si>
  <si>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</si>
  <si>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</si>
  <si>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</si>
  <si>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</si>
  <si>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</si>
  <si>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</si>
  <si>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</si>
  <si>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</si>
  <si>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</si>
  <si>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</si>
  <si>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</si>
  <si>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</si>
  <si>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</si>
  <si>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</si>
  <si>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</si>
  <si>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</si>
  <si>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</si>
  <si>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</si>
  <si>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</si>
  <si>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</si>
  <si>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</si>
  <si>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</si>
  <si>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</si>
  <si>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</si>
  <si>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</si>
  <si>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</si>
  <si>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</si>
  <si>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</si>
  <si>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</si>
  <si>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</si>
  <si>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</si>
  <si>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</si>
  <si>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</si>
  <si>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</si>
  <si>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</si>
  <si>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</si>
  <si>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</si>
  <si>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</si>
  <si>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</si>
  <si>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</si>
  <si>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</si>
  <si>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</si>
  <si>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</si>
  <si>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</si>
  <si>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</si>
  <si>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</si>
  <si>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</si>
  <si>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</si>
  <si>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</si>
  <si>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</si>
  <si>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</si>
  <si>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</si>
  <si>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</si>
  <si>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</si>
  <si>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</si>
  <si>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</si>
  <si>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</si>
  <si>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</si>
  <si>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</si>
  <si>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</si>
  <si>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</si>
  <si>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</si>
  <si>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</si>
  <si>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</si>
  <si>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</si>
  <si>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</si>
  <si>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</si>
  <si>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</si>
  <si>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</si>
  <si>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</si>
  <si>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</si>
  <si>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</si>
  <si>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</si>
  <si>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</si>
  <si>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</si>
  <si>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</si>
  <si>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</si>
  <si>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</si>
  <si>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</si>
  <si>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</si>
  <si>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</si>
  <si>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</si>
  <si>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</si>
  <si>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</si>
  <si>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</si>
  <si>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</si>
  <si>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</si>
  <si>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</si>
  <si>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</si>
  <si>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</si>
  <si>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</si>
  <si>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</si>
  <si>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</si>
  <si>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</si>
  <si>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</si>
  <si>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</si>
  <si>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</si>
  <si>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</si>
  <si>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</si>
  <si>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</si>
  <si>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</si>
  <si>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</si>
  <si>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</si>
  <si>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</si>
  <si>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</si>
  <si>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</si>
  <si>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</si>
  <si>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</si>
  <si>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</si>
  <si>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</si>
  <si>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</si>
  <si>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</si>
  <si>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</si>
  <si>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</si>
  <si>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</si>
  <si>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</si>
  <si>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</si>
  <si>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</si>
  <si>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</si>
  <si>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</si>
  <si>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</si>
  <si>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</si>
  <si>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</si>
  <si>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</si>
  <si>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</si>
  <si>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</si>
  <si>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</si>
  <si>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</si>
  <si>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</si>
  <si>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</si>
  <si>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</si>
  <si>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</si>
  <si>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</si>
  <si>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</si>
  <si>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</si>
  <si>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</si>
  <si>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</si>
  <si>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</si>
  <si>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</si>
  <si>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</si>
  <si>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</si>
  <si>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</si>
  <si>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</si>
  <si>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</si>
  <si>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</si>
  <si>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</si>
  <si>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</si>
  <si>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</si>
  <si>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</si>
  <si>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</si>
  <si>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</si>
  <si>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</si>
  <si>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</si>
  <si>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</si>
  <si>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</si>
  <si>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</si>
  <si>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</si>
  <si>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</si>
  <si>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</si>
  <si>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</si>
  <si>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</si>
  <si>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</si>
  <si>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</si>
  <si>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</si>
  <si>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</si>
  <si>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</si>
  <si>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</si>
  <si>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</si>
  <si>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</si>
  <si>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</si>
  <si>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</si>
  <si>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</si>
  <si>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</si>
  <si>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</si>
  <si>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</si>
  <si>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</si>
  <si>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</si>
  <si>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</si>
  <si>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</si>
  <si>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</si>
  <si>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</si>
  <si>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</si>
  <si>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</si>
  <si>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</si>
  <si>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</si>
  <si>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</si>
  <si>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</si>
  <si>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</si>
  <si>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</si>
  <si>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</si>
  <si>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</si>
  <si>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</si>
  <si>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</si>
  <si>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</si>
  <si>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</si>
  <si>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</si>
  <si>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</si>
  <si>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</si>
  <si>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</si>
  <si>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</si>
  <si>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</si>
  <si>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</si>
  <si>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</si>
  <si>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</si>
  <si>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</si>
  <si>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</si>
  <si>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</si>
  <si>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</si>
  <si>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</si>
  <si>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</si>
  <si>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</si>
  <si>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</si>
  <si>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</si>
  <si>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</si>
  <si>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</si>
  <si>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</si>
  <si>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</si>
  <si>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</si>
  <si>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</si>
  <si>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</si>
  <si>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</si>
  <si>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</si>
  <si>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</si>
  <si>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</si>
  <si>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</si>
  <si>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</si>
  <si>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</si>
  <si>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</si>
  <si>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</si>
  <si>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</si>
  <si>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</si>
  <si>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</si>
  <si>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</si>
  <si>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</si>
  <si>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</si>
  <si>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</si>
  <si>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</si>
  <si>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</si>
  <si>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</si>
  <si>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</si>
  <si>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</si>
  <si>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</si>
  <si>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</si>
  <si>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</si>
  <si>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</si>
  <si>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</si>
  <si>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</si>
  <si>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</si>
  <si>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</si>
  <si>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</si>
  <si>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</si>
  <si>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</si>
  <si>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</si>
  <si>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</si>
  <si>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</si>
  <si>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</si>
  <si>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</si>
  <si>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</si>
  <si>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</si>
  <si>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</si>
  <si>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</si>
  <si>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</si>
  <si>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</si>
  <si>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</si>
  <si>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</si>
  <si>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</si>
  <si>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</si>
  <si>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</si>
  <si>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</si>
  <si>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</si>
  <si>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</si>
  <si>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</si>
  <si>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</si>
  <si>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</si>
  <si>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</si>
  <si>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</si>
  <si>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</si>
  <si>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</si>
  <si>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</si>
  <si>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</si>
  <si>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</si>
  <si>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</si>
  <si>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</si>
  <si>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</si>
  <si>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</si>
  <si>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</si>
  <si>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</si>
  <si>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</si>
  <si>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</si>
  <si>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</si>
  <si>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</si>
  <si>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</si>
  <si>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</si>
  <si>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</si>
  <si>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</si>
  <si>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</si>
  <si>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</si>
  <si>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</si>
  <si>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</si>
  <si>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</si>
  <si>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</si>
  <si>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</si>
  <si>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</si>
  <si>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</si>
  <si>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</si>
  <si>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</si>
  <si>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</si>
  <si>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</si>
  <si>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</si>
  <si>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</si>
  <si>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</si>
  <si>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</si>
  <si>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</si>
  <si>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</si>
  <si>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</si>
  <si>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</si>
  <si>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</si>
  <si>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</si>
  <si>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</si>
  <si>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</si>
  <si>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</si>
  <si>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</si>
  <si>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</si>
  <si>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</si>
  <si>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</si>
  <si>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</si>
  <si>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</si>
  <si>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</si>
  <si>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</si>
  <si>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</si>
  <si>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</si>
  <si>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</si>
  <si>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</si>
  <si>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</si>
  <si>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</si>
  <si>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</si>
  <si>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</si>
  <si>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</si>
  <si>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</si>
  <si>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</si>
  <si>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</si>
  <si>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</si>
  <si>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</si>
  <si>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</si>
  <si>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</si>
  <si>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</si>
  <si>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</si>
  <si>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</si>
  <si>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</si>
  <si>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</si>
  <si>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</si>
  <si>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</si>
  <si>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</si>
  <si>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</si>
  <si>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</si>
  <si>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</si>
  <si>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</si>
  <si>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</si>
  <si>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</si>
  <si>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</si>
  <si>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</si>
  <si>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</si>
  <si>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</si>
  <si>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</si>
  <si>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</si>
  <si>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</si>
  <si>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</si>
  <si>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</si>
  <si>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</si>
  <si>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</si>
  <si>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</si>
  <si>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</si>
  <si>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</si>
  <si>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</si>
  <si>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</si>
  <si>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</si>
  <si>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</si>
  <si>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</si>
  <si>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</si>
  <si>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</si>
  <si>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</si>
  <si>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</si>
  <si>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</si>
  <si>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</si>
  <si>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</si>
  <si>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</si>
  <si>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</si>
  <si>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</si>
  <si>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</si>
  <si>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</si>
  <si>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</si>
  <si>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</si>
  <si>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</si>
  <si>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</si>
  <si>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</si>
  <si>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</si>
  <si>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</si>
  <si>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</si>
  <si>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</si>
  <si>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</si>
  <si>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</si>
  <si>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</si>
  <si>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</si>
  <si>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</si>
  <si>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</si>
  <si>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</si>
  <si>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</si>
  <si>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</si>
  <si>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</si>
  <si>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</si>
  <si>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</si>
  <si>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</si>
  <si>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</si>
  <si>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</si>
  <si>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</si>
  <si>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</si>
  <si>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</si>
  <si>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</si>
  <si>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</si>
  <si>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</si>
  <si>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</si>
  <si>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</si>
  <si>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</si>
  <si>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</si>
  <si>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</si>
  <si>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</si>
  <si>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</si>
  <si>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</si>
  <si>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</si>
  <si>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</si>
  <si>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</si>
  <si>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</si>
  <si>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</si>
  <si>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</si>
  <si>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</si>
  <si>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</si>
  <si>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</si>
  <si>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</si>
  <si>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</si>
  <si>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</si>
  <si>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</si>
  <si>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</si>
  <si>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</si>
  <si>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</si>
  <si>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</si>
  <si>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</si>
  <si>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</si>
  <si>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</si>
  <si>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</si>
  <si>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</si>
  <si>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</si>
  <si>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</si>
  <si>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</si>
  <si>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</si>
  <si>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</si>
  <si>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</si>
  <si>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</si>
  <si>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</si>
  <si>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</si>
  <si>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</si>
  <si>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</si>
  <si>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</si>
  <si>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</si>
  <si>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</si>
  <si>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</si>
  <si>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</si>
  <si>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</si>
  <si>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</si>
  <si>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</si>
  <si>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</si>
  <si>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</si>
  <si>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</si>
  <si>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</si>
  <si>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</si>
  <si>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</si>
  <si>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</si>
  <si>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</si>
  <si>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</si>
  <si>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</si>
  <si>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</si>
  <si>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</si>
  <si>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</si>
  <si>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</si>
  <si>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</si>
  <si>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</si>
  <si>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</si>
  <si>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</si>
  <si>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</si>
  <si>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</si>
  <si>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</si>
  <si>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</si>
  <si>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</si>
  <si>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</si>
  <si>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</si>
  <si>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</si>
  <si>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</si>
  <si>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</si>
  <si>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</si>
  <si>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</si>
  <si>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</si>
  <si>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</si>
  <si>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</si>
  <si>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</si>
  <si>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</si>
  <si>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</si>
  <si>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</si>
  <si>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</si>
  <si>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</si>
  <si>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</si>
  <si>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</si>
  <si>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</si>
  <si>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</si>
  <si>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</si>
  <si>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</si>
  <si>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</si>
  <si>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</si>
  <si>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</si>
  <si>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</si>
  <si>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</si>
  <si>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</si>
  <si>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</si>
  <si>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</si>
  <si>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</si>
  <si>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</si>
  <si>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</si>
  <si>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</si>
  <si>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</si>
  <si>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</si>
  <si>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</si>
  <si>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</si>
  <si>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</si>
  <si>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</si>
  <si>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</si>
  <si>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</si>
  <si>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</si>
  <si>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</si>
  <si>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</si>
  <si>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</si>
  <si>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</si>
  <si>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</si>
  <si>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</si>
  <si>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</si>
  <si>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</si>
  <si>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</si>
  <si>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</si>
  <si>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</si>
  <si>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</si>
  <si>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</si>
  <si>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</si>
  <si>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</si>
  <si>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</si>
  <si>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</si>
  <si>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</si>
  <si>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</si>
  <si>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</si>
  <si>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</si>
  <si>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</si>
  <si>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</si>
  <si>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</si>
  <si>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</si>
  <si>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</si>
  <si>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</si>
  <si>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</si>
  <si>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</si>
  <si>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</si>
  <si>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</si>
  <si>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</si>
  <si>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</si>
  <si>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</si>
  <si>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</si>
  <si>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</si>
  <si>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</si>
  <si>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</si>
  <si>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</si>
  <si>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</si>
  <si>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</si>
  <si>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</si>
  <si>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</si>
  <si>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</si>
  <si>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</si>
  <si>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</si>
  <si>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</si>
  <si>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</si>
  <si>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</si>
  <si>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</si>
  <si>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</si>
  <si>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</si>
  <si>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</si>
  <si>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</si>
  <si>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</si>
  <si>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</si>
  <si>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</si>
  <si>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</si>
  <si>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</si>
  <si>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</si>
  <si>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</si>
  <si>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</si>
  <si>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</si>
  <si>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</si>
  <si>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</si>
  <si>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</si>
  <si>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</si>
  <si>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</si>
  <si>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</si>
  <si>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</si>
  <si>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</si>
  <si>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</si>
  <si>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</si>
  <si>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</si>
  <si>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</si>
  <si>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</si>
  <si>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</si>
  <si>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</si>
  <si>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</si>
  <si>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</si>
  <si>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</si>
  <si>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</si>
  <si>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</si>
  <si>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</si>
  <si>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</si>
  <si>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</si>
  <si>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</si>
  <si>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</si>
  <si>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</si>
  <si>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</si>
  <si>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</si>
  <si>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</si>
  <si>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</si>
  <si>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</si>
  <si>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</si>
  <si>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</si>
  <si>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</si>
  <si>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</si>
  <si>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</si>
  <si>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</si>
  <si>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</si>
  <si>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</si>
  <si>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</si>
  <si>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</si>
  <si>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</si>
  <si>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</si>
  <si>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</si>
  <si>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</si>
  <si>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</si>
  <si>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</si>
  <si>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</si>
  <si>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</si>
  <si>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</si>
  <si>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</si>
  <si>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</si>
  <si>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</si>
  <si>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</si>
  <si>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</si>
  <si>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</si>
  <si>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</si>
  <si>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</si>
  <si>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</si>
  <si>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</si>
  <si>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</si>
  <si>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</si>
  <si>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</si>
  <si>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</si>
  <si>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</si>
  <si>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</si>
  <si>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</si>
  <si>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</si>
  <si>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</si>
  <si>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</si>
  <si>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</si>
  <si>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</si>
  <si>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</si>
  <si>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</si>
  <si>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</si>
  <si>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</si>
  <si>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</si>
  <si>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</si>
  <si>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</si>
  <si>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</si>
  <si>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</si>
  <si>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</si>
  <si>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</si>
  <si>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</si>
  <si>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</si>
  <si>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</si>
  <si>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</si>
  <si>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</si>
  <si>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</si>
  <si>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</si>
  <si>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</si>
  <si>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</si>
  <si>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</si>
  <si>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</si>
  <si>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</si>
  <si>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</si>
  <si>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</si>
  <si>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</si>
  <si>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</si>
  <si>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</si>
  <si>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</si>
  <si>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</si>
  <si>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</si>
  <si>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</si>
  <si>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</si>
  <si>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</si>
  <si>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</si>
  <si>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</si>
  <si>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</si>
  <si>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</si>
  <si>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</si>
  <si>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</si>
  <si>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</si>
  <si>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</si>
  <si>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</si>
  <si>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</si>
  <si>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</si>
  <si>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</si>
  <si>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</si>
  <si>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</si>
  <si>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</si>
  <si>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</si>
  <si>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</si>
  <si>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</si>
  <si>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</si>
  <si>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</si>
  <si>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</si>
  <si>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</si>
  <si>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</si>
  <si>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</si>
  <si>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</si>
  <si>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</si>
  <si>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</si>
  <si>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</si>
  <si>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</si>
  <si>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</si>
  <si>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</si>
  <si>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</si>
  <si>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</si>
  <si>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</si>
  <si>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</si>
  <si>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</si>
  <si>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</si>
  <si>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</si>
  <si>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</si>
  <si>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</si>
  <si>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</si>
  <si>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</si>
  <si>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</si>
  <si>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</si>
  <si>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</si>
  <si>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</si>
  <si>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</si>
  <si>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</si>
  <si>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</si>
  <si>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</si>
  <si>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</si>
  <si>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</si>
  <si>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</si>
  <si>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</si>
  <si>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</si>
  <si>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</si>
  <si>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</si>
  <si>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</si>
  <si>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</si>
  <si>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</si>
  <si>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</si>
  <si>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</si>
  <si>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</si>
  <si>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</si>
  <si>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</si>
  <si>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</si>
  <si>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</si>
  <si>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</si>
  <si>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</si>
  <si>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</si>
  <si>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</si>
  <si>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</si>
  <si>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</si>
  <si>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</si>
  <si>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</si>
  <si>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</si>
  <si>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</si>
  <si>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</si>
  <si>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</si>
  <si>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</si>
  <si>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</si>
  <si>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</si>
  <si>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</si>
  <si>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</si>
  <si>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</si>
  <si>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</si>
  <si>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</si>
  <si>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</si>
  <si>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</si>
  <si>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</si>
  <si>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</si>
  <si>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</si>
  <si>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</si>
  <si>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</si>
  <si>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</si>
  <si>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</si>
  <si>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</si>
  <si>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</si>
  <si>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</si>
  <si>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</si>
  <si>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</si>
  <si>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</si>
  <si>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</si>
  <si>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</si>
  <si>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</si>
  <si>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</si>
  <si>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</si>
  <si>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</si>
  <si>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</si>
  <si>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</si>
  <si>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</si>
  <si>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</si>
  <si>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</si>
  <si>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</si>
  <si>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</si>
  <si>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</si>
  <si>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</si>
  <si>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</si>
  <si>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</si>
  <si>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</si>
  <si>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</si>
  <si>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</si>
  <si>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</si>
  <si>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</si>
  <si>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</si>
  <si>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</si>
  <si>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</si>
  <si>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</si>
  <si>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</si>
  <si>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</si>
  <si>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</si>
  <si>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</si>
  <si>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</si>
  <si>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</si>
  <si>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</si>
  <si>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</si>
  <si>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</si>
  <si>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</si>
  <si>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</si>
  <si>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</si>
  <si>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</si>
  <si>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</si>
  <si>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</si>
  <si>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</si>
  <si>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</si>
  <si>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</si>
  <si>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</si>
  <si>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</si>
  <si>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</si>
  <si>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</si>
  <si>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</si>
  <si>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</si>
  <si>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</si>
  <si>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</si>
  <si>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</si>
  <si>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</si>
  <si>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</si>
  <si>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</si>
  <si>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</si>
  <si>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</si>
  <si>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</si>
  <si>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</si>
  <si>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</si>
  <si>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</si>
  <si>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</si>
  <si>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</si>
  <si>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</si>
  <si>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</si>
  <si>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</si>
  <si>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</si>
  <si>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</si>
  <si>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</si>
  <si>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</si>
  <si>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</si>
  <si>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</si>
  <si>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</si>
  <si>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</si>
  <si>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</si>
  <si>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</si>
  <si>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</si>
  <si>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</si>
  <si>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</si>
  <si>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</si>
  <si>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</si>
  <si>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</si>
  <si>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</si>
  <si>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</si>
  <si>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</si>
  <si>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</si>
  <si>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</si>
  <si>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</si>
  <si>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</si>
  <si>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</si>
  <si>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</si>
  <si>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</si>
  <si>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</si>
  <si>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</si>
  <si>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</si>
  <si>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</si>
  <si>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</si>
  <si>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</si>
  <si>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</si>
  <si>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</si>
  <si>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</si>
  <si>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</si>
  <si>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</si>
  <si>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</si>
  <si>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</si>
  <si>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</si>
  <si>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</si>
  <si>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</si>
  <si>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</si>
  <si>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</si>
  <si>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</si>
  <si>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</si>
  <si>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</si>
  <si>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</si>
  <si>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</si>
  <si>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</si>
  <si>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</si>
  <si>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</si>
  <si>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</si>
  <si>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</si>
  <si>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</si>
  <si>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</si>
  <si>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</si>
  <si>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</si>
  <si>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</si>
  <si>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</si>
  <si>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</si>
  <si>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</si>
  <si>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</si>
  <si>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</si>
  <si>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</si>
  <si>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</si>
  <si>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</si>
  <si>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</si>
  <si>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</si>
  <si>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</si>
  <si>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</si>
  <si>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</si>
  <si>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</si>
  <si>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</si>
  <si>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</si>
  <si>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</si>
  <si>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</si>
  <si>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</si>
  <si>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</si>
  <si>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</si>
  <si>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</si>
  <si>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</si>
  <si>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</si>
  <si>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</si>
  <si>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</si>
  <si>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</si>
  <si>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</si>
  <si>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</si>
  <si>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</si>
  <si>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</si>
  <si>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</si>
  <si>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</si>
  <si>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</si>
  <si>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</si>
  <si>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</si>
  <si>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</si>
  <si>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</si>
  <si>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</si>
  <si>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</si>
  <si>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</si>
  <si>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</si>
  <si>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</si>
  <si>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</si>
  <si>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</si>
  <si>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</si>
  <si>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</si>
  <si>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</si>
  <si>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</si>
  <si>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</si>
  <si>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</si>
  <si>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</si>
  <si>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</si>
  <si>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</si>
  <si>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</si>
  <si>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</si>
  <si>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</si>
  <si>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</si>
  <si>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</si>
  <si>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</si>
  <si>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</si>
  <si>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</si>
  <si>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</si>
  <si>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</si>
  <si>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</si>
  <si>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</si>
  <si>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</si>
  <si>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</si>
  <si>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</si>
  <si>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</si>
  <si>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</si>
  <si>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</si>
  <si>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</si>
  <si>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</si>
  <si>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</si>
  <si>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</si>
  <si>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</si>
  <si>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</si>
  <si>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</si>
  <si>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</si>
  <si>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</si>
  <si>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</si>
  <si>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</si>
  <si>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</si>
  <si>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</si>
  <si>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</si>
  <si>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</si>
  <si>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</si>
  <si>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</si>
  <si>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</si>
  <si>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</si>
  <si>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</si>
  <si>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</si>
  <si>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</si>
  <si>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</si>
  <si>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</si>
  <si>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</si>
  <si>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</si>
  <si>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</si>
  <si>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</si>
  <si>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</si>
  <si>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</si>
  <si>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</si>
  <si>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</si>
  <si>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</si>
  <si>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</si>
  <si>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</si>
  <si>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</si>
  <si>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</si>
  <si>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</si>
  <si>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</si>
  <si>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</si>
  <si>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</si>
  <si>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</si>
  <si>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</si>
  <si>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</si>
  <si>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</si>
  <si>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</si>
  <si>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</si>
  <si>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</si>
  <si>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</si>
  <si>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</si>
  <si>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</si>
  <si>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</si>
  <si>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</si>
  <si>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</si>
  <si>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</si>
  <si>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</si>
  <si>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</si>
  <si>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</si>
  <si>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</si>
  <si>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</si>
  <si>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</si>
  <si>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</si>
  <si>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</si>
  <si>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</si>
  <si>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</si>
  <si>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</si>
  <si>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</si>
  <si>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</si>
  <si>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</si>
  <si>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</si>
  <si>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</si>
  <si>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</si>
  <si>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</si>
  <si>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</si>
  <si>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</si>
  <si>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</si>
  <si>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</si>
  <si>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</si>
  <si>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</si>
  <si>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</si>
  <si>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</si>
  <si>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</si>
  <si>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</si>
  <si>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</si>
  <si>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</si>
  <si>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</si>
  <si>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</si>
  <si>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</si>
  <si>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</si>
  <si>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</si>
  <si>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</si>
  <si>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</si>
  <si>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</si>
  <si>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</si>
  <si>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</si>
  <si>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</si>
  <si>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</si>
  <si>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</si>
  <si>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</si>
  <si>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</si>
  <si>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</si>
  <si>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</si>
  <si>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</si>
  <si>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</si>
  <si>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</si>
  <si>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</si>
  <si>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</si>
  <si>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</si>
  <si>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</si>
  <si>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</si>
  <si>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</si>
  <si>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</si>
  <si>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</si>
  <si>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</si>
  <si>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</si>
  <si>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</si>
  <si>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</si>
  <si>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</si>
  <si>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</si>
  <si>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</si>
  <si>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</si>
  <si>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</si>
  <si>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</si>
  <si>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</si>
  <si>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</si>
  <si>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</si>
  <si>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</si>
  <si>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</si>
  <si>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</si>
  <si>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</si>
  <si>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</si>
  <si>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</si>
  <si>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</si>
  <si>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</si>
  <si>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</si>
  <si>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</si>
  <si>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</si>
  <si>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</si>
  <si>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</si>
  <si>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</si>
  <si>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</si>
  <si>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</si>
  <si>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</si>
  <si>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</si>
  <si>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</si>
  <si>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</si>
  <si>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</si>
  <si>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</si>
  <si>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</si>
  <si>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</si>
  <si>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</si>
  <si>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</si>
  <si>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</si>
  <si>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</si>
  <si>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</si>
  <si>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</si>
  <si>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</si>
  <si>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</si>
  <si>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</si>
  <si>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</si>
  <si>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</si>
  <si>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</si>
  <si>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</si>
  <si>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</si>
  <si>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</si>
  <si>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</si>
  <si>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</si>
  <si>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</si>
  <si>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</si>
  <si>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</si>
  <si>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</si>
  <si>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</si>
  <si>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</si>
  <si>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</si>
  <si>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</si>
  <si>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</si>
  <si>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</si>
  <si>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</si>
  <si>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</si>
  <si>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</si>
  <si>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</si>
  <si>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</si>
  <si>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</si>
  <si>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</si>
  <si>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</si>
  <si>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</si>
  <si>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</si>
  <si>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</si>
  <si>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</si>
  <si>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</si>
  <si>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</si>
  <si>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</si>
  <si>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</si>
  <si>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</si>
  <si>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</si>
  <si>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</si>
  <si>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</si>
  <si>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</si>
  <si>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</si>
  <si>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</si>
  <si>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</si>
  <si>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</si>
  <si>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</si>
  <si>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</si>
  <si>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</si>
  <si>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</si>
  <si>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</si>
  <si>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</si>
  <si>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</si>
  <si>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</si>
  <si>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</si>
  <si>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</si>
  <si>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</si>
  <si>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</si>
  <si>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</si>
  <si>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</si>
  <si>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</si>
  <si>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</si>
  <si>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</si>
  <si>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</si>
  <si>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</si>
  <si>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</si>
  <si>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</si>
  <si>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</si>
  <si>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</si>
  <si>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</si>
  <si>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</si>
  <si>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</si>
  <si>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</si>
  <si>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</si>
  <si>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</si>
  <si>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</si>
  <si>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</si>
  <si>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</si>
  <si>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</si>
  <si>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</si>
  <si>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</si>
  <si>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</si>
  <si>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</si>
  <si>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</si>
  <si>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</si>
  <si>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</si>
  <si>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</si>
  <si>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</si>
  <si>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</si>
  <si>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</si>
  <si>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</si>
  <si>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</si>
  <si>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</si>
  <si>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</si>
  <si>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</si>
  <si>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</si>
  <si>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</si>
  <si>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</si>
  <si>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</si>
  <si>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</si>
  <si>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</si>
  <si>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</si>
  <si>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</si>
  <si>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</si>
  <si>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</si>
  <si>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</si>
  <si>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</si>
  <si>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</si>
  <si>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</si>
  <si>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</si>
  <si>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</si>
  <si>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</si>
  <si>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</si>
  <si>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</si>
  <si>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</si>
  <si>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</si>
  <si>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</si>
  <si>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</si>
  <si>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</si>
  <si>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</si>
  <si>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</si>
  <si>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</si>
  <si>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</si>
  <si>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</si>
  <si>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</si>
  <si>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</si>
  <si>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</si>
  <si>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</si>
  <si>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</si>
  <si>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</si>
  <si>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</si>
  <si>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</si>
  <si>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</si>
  <si>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</si>
  <si>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</si>
  <si>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</si>
  <si>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</si>
  <si>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</si>
  <si>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</si>
  <si>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</si>
  <si>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</si>
  <si>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</si>
  <si>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</si>
  <si>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</si>
  <si>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</si>
  <si>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</si>
  <si>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</si>
  <si>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</si>
  <si>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</si>
  <si>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</si>
  <si>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</si>
  <si>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</si>
  <si>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</si>
  <si>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</si>
  <si>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</si>
  <si>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</si>
  <si>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</si>
  <si>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</si>
  <si>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</si>
  <si>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</si>
  <si>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</si>
  <si>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</si>
  <si>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</si>
  <si>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</si>
  <si>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</si>
  <si>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</si>
  <si>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</si>
  <si>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</si>
  <si>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</si>
  <si>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</si>
  <si>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</si>
  <si>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</si>
  <si>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</si>
  <si>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</si>
  <si>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</si>
  <si>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</si>
  <si>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</si>
  <si>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</si>
  <si>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</si>
  <si>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</si>
  <si>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</si>
  <si>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</si>
  <si>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</si>
  <si>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</si>
  <si>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</si>
  <si>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</si>
  <si>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</si>
  <si>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</si>
  <si>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</si>
  <si>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</si>
  <si>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</si>
  <si>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</si>
  <si>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</si>
  <si>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</si>
  <si>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</si>
  <si>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</si>
  <si>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</si>
  <si>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</si>
  <si>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</si>
  <si>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</si>
  <si>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</si>
  <si>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</si>
  <si>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</si>
  <si>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</si>
  <si>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</si>
  <si>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</si>
  <si>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</si>
  <si>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</si>
  <si>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</si>
  <si>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</si>
  <si>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</si>
  <si>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</si>
  <si>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</si>
  <si>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</si>
  <si>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</si>
  <si>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</si>
  <si>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</si>
  <si>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</si>
  <si>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</si>
  <si>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</si>
  <si>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</si>
  <si>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</si>
  <si>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</si>
  <si>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</si>
  <si>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</si>
  <si>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</si>
  <si>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</si>
  <si>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</si>
  <si>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</si>
  <si>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</si>
  <si>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</si>
  <si>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</si>
  <si>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</si>
  <si>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</si>
  <si>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</si>
  <si>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</si>
  <si>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</si>
  <si>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</si>
  <si>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</si>
  <si>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</si>
  <si>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</si>
  <si>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</si>
  <si>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</si>
  <si>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</si>
  <si>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</si>
  <si>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</si>
  <si>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</si>
  <si>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</si>
  <si>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</si>
  <si>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</si>
  <si>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</si>
  <si>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</si>
  <si>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</si>
  <si>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</si>
  <si>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</si>
  <si>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</si>
  <si>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</si>
  <si>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</si>
  <si>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</si>
  <si>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</si>
  <si>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</si>
  <si>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</si>
  <si>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</si>
  <si>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</si>
  <si>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</si>
  <si>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</si>
  <si>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</si>
  <si>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</si>
  <si>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</si>
  <si>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</si>
  <si>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</si>
  <si>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</si>
  <si>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</si>
  <si>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</si>
  <si>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</si>
  <si>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</si>
  <si>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</si>
  <si>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</si>
  <si>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</si>
  <si>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</si>
  <si>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</si>
  <si>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</si>
  <si>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</si>
  <si>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</si>
  <si>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</si>
  <si>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</si>
  <si>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</si>
  <si>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</si>
  <si>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</si>
  <si>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</si>
  <si>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</si>
  <si>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</si>
  <si>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</si>
  <si>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</si>
  <si>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</si>
  <si>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</si>
  <si>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</si>
  <si>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</si>
  <si>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</si>
  <si>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</si>
  <si>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</si>
  <si>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</si>
  <si>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</si>
  <si>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</si>
  <si>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</si>
  <si>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</si>
  <si>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</si>
  <si>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</si>
  <si>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</si>
  <si>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</si>
  <si>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</si>
  <si>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</si>
  <si>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</si>
  <si>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</si>
  <si>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</si>
  <si>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</si>
  <si>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</si>
  <si>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</si>
  <si>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</si>
  <si>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</si>
  <si>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</si>
  <si>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</si>
  <si>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</si>
  <si>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</si>
  <si>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</si>
  <si>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</si>
  <si>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</si>
  <si>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</si>
  <si>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</si>
  <si>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</si>
  <si>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</si>
  <si>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</si>
  <si>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</si>
  <si>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</si>
  <si>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</si>
  <si>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</si>
  <si>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</si>
  <si>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</si>
  <si>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</si>
  <si>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</si>
  <si>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</si>
  <si>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</si>
  <si>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</si>
  <si>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</si>
  <si>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</si>
  <si>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</si>
  <si>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</si>
  <si>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</si>
  <si>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</si>
  <si>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</si>
  <si>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</si>
  <si>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</si>
  <si>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</si>
  <si>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</si>
  <si>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</si>
  <si>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</si>
  <si>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</si>
  <si>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</si>
  <si>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</si>
  <si>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</si>
  <si>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</si>
  <si>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</si>
  <si>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</si>
  <si>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</si>
  <si>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</si>
  <si>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</si>
  <si>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</si>
  <si>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</si>
  <si>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</si>
  <si>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</si>
  <si>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</si>
  <si>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</si>
  <si>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</si>
  <si>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</si>
  <si>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</si>
  <si>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</si>
  <si>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</si>
  <si>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</si>
  <si>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</si>
  <si>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</si>
  <si>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</si>
  <si>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</si>
  <si>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</si>
  <si>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</si>
  <si>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</si>
  <si>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</si>
  <si>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</si>
  <si>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</si>
  <si>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</si>
  <si>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</si>
  <si>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</si>
  <si>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</si>
  <si>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</si>
  <si>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</si>
  <si>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</si>
  <si>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</si>
  <si>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</si>
  <si>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</si>
  <si>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</si>
  <si>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</si>
  <si>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</si>
  <si>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</si>
  <si>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</si>
  <si>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</si>
  <si>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</si>
  <si>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</si>
  <si>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</si>
  <si>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</si>
  <si>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</si>
  <si>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</si>
  <si>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</si>
  <si>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</si>
  <si>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</si>
  <si>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</si>
  <si>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</si>
  <si>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</si>
  <si>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</si>
  <si>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</si>
  <si>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</si>
  <si>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</si>
  <si>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</si>
  <si>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</si>
  <si>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</si>
  <si>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</si>
  <si>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</si>
  <si>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</si>
  <si>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</si>
  <si>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</si>
  <si>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</si>
  <si>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</si>
  <si>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</si>
  <si>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</si>
  <si>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</si>
  <si>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</si>
  <si>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</si>
  <si>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</si>
  <si>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</si>
  <si>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</si>
  <si>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</si>
  <si>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</si>
  <si>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</si>
  <si>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</si>
  <si>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</si>
  <si>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</si>
  <si>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</si>
  <si>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</si>
  <si>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</si>
  <si>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</si>
  <si>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</si>
  <si>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</si>
  <si>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</si>
  <si>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</si>
  <si>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</si>
  <si>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</si>
  <si>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</si>
  <si>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</si>
  <si>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</si>
  <si>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</si>
  <si>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</si>
  <si>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</si>
  <si>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</si>
  <si>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</si>
  <si>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</si>
  <si>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</si>
  <si>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</si>
  <si>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</si>
  <si>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</si>
  <si>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</si>
  <si>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</si>
  <si>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</si>
  <si>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</si>
  <si>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</si>
  <si>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</si>
  <si>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</si>
  <si>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</si>
  <si>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</si>
  <si>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</si>
  <si>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</si>
  <si>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</si>
  <si>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</si>
  <si>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</si>
  <si>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</si>
  <si>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</si>
  <si>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</si>
  <si>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</si>
  <si>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</si>
  <si>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</si>
  <si>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</si>
  <si>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</si>
  <si>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</si>
  <si>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</si>
  <si>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</si>
  <si>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</si>
  <si>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</si>
  <si>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</si>
  <si>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</si>
  <si>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</si>
  <si>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</si>
  <si>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</si>
  <si>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</si>
  <si>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</si>
  <si>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</si>
  <si>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</si>
  <si>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</si>
  <si>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</si>
  <si>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</si>
  <si>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</si>
  <si>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</si>
  <si>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</si>
  <si>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</si>
  <si>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</si>
  <si>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</si>
  <si>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</si>
  <si>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</si>
  <si>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</si>
  <si>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</si>
  <si>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</si>
  <si>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</si>
  <si>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</si>
  <si>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</si>
  <si>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</si>
  <si>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</si>
  <si>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</si>
  <si>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</si>
  <si>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</si>
  <si>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</si>
  <si>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</si>
  <si>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</si>
  <si>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</si>
  <si>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</si>
  <si>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</si>
  <si>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</si>
  <si>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</si>
  <si>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</si>
  <si>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</si>
  <si>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</si>
  <si>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</si>
  <si>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</si>
  <si>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</si>
  <si>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</si>
  <si>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</si>
  <si>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</si>
  <si>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</si>
  <si>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</si>
  <si>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</si>
  <si>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</si>
  <si>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</si>
  <si>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</si>
  <si>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</si>
  <si>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</si>
  <si>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</si>
  <si>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</si>
  <si>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</si>
  <si>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</si>
  <si>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</si>
  <si>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</si>
  <si>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</si>
  <si>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</si>
  <si>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</si>
  <si>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</si>
  <si>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</si>
  <si>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</si>
  <si>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</si>
  <si>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</si>
  <si>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</si>
  <si>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</si>
  <si>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</si>
  <si>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</si>
  <si>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</si>
  <si>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</si>
  <si>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</si>
  <si>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</si>
  <si>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</si>
  <si>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</si>
  <si>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</si>
  <si>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</si>
  <si>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</si>
  <si>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</si>
  <si>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</si>
  <si>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</si>
  <si>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</si>
  <si>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</si>
  <si>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</si>
  <si>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</si>
  <si>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</si>
  <si>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</si>
  <si>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</si>
  <si>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</si>
  <si>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</si>
  <si>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</si>
  <si>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</si>
  <si>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</si>
  <si>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</si>
  <si>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</si>
  <si>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</si>
  <si>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</si>
  <si>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</si>
  <si>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</si>
  <si>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</si>
  <si>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</si>
  <si>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</si>
  <si>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</si>
  <si>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</si>
  <si>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</si>
  <si>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</si>
  <si>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</si>
  <si>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</si>
  <si>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</si>
  <si>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</si>
  <si>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</si>
  <si>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</si>
  <si>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</si>
  <si>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</si>
  <si>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</si>
  <si>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</si>
  <si>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</si>
  <si>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</si>
  <si>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</si>
  <si>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</si>
  <si>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</si>
  <si>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</si>
  <si>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</si>
  <si>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</si>
  <si>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</si>
  <si>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</si>
  <si>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</si>
  <si>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</si>
  <si>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</si>
  <si>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</si>
  <si>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</si>
  <si>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</si>
  <si>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</si>
  <si>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</si>
  <si>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</si>
  <si>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</si>
  <si>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</si>
  <si>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</si>
  <si>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</si>
  <si>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</si>
  <si>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</si>
  <si>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</si>
  <si>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</si>
  <si>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</si>
  <si>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</si>
  <si>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</si>
  <si>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</si>
  <si>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</si>
  <si>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</si>
  <si>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</si>
  <si>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</si>
  <si>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</si>
  <si>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</si>
  <si>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</si>
  <si>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</si>
  <si>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</si>
  <si>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</si>
  <si>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</si>
  <si>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</si>
  <si>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</si>
  <si>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</si>
  <si>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</si>
  <si>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</si>
  <si>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</si>
  <si>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</si>
  <si>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</si>
  <si>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</si>
  <si>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</si>
  <si>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</si>
  <si>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</si>
  <si>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</si>
  <si>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</si>
  <si>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</si>
  <si>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</si>
  <si>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</si>
  <si>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</si>
  <si>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</si>
  <si>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</si>
  <si>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</si>
  <si>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</si>
  <si>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</si>
  <si>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</si>
  <si>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</si>
  <si>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</si>
  <si>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</si>
  <si>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</si>
  <si>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</si>
  <si>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</si>
  <si>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</si>
  <si>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</si>
  <si>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</si>
  <si>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</si>
  <si>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</si>
  <si>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</si>
  <si>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</si>
  <si>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</si>
  <si>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</si>
  <si>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</si>
  <si>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</si>
  <si>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</si>
  <si>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</si>
  <si>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</si>
  <si>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</si>
  <si>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</si>
  <si>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</si>
  <si>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</si>
  <si>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</si>
  <si>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</si>
  <si>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</si>
  <si>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</si>
  <si>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</si>
  <si>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</si>
  <si>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</si>
  <si>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</si>
  <si>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</si>
  <si>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</si>
  <si>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</si>
  <si>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</si>
  <si>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</si>
  <si>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</si>
  <si>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</si>
  <si>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</si>
  <si>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</si>
  <si>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</si>
  <si>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</si>
  <si>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</si>
  <si>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</si>
  <si>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</si>
  <si>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</si>
  <si>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</si>
  <si>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</si>
  <si>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</si>
  <si>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</si>
  <si>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</si>
  <si>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</si>
  <si>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</si>
  <si>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</si>
  <si>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</si>
  <si>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</si>
  <si>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</si>
  <si>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</si>
  <si>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</si>
  <si>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</si>
  <si>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</si>
  <si>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</si>
  <si>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</si>
  <si>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</si>
  <si>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</si>
  <si>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</si>
  <si>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</si>
  <si>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</si>
  <si>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</si>
  <si>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</si>
  <si>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</si>
  <si>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</si>
  <si>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</si>
  <si>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</si>
  <si>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</si>
  <si>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</si>
  <si>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</si>
  <si>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</si>
  <si>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</si>
  <si>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</si>
  <si>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</si>
  <si>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</si>
  <si>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</si>
  <si>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</si>
  <si>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</si>
  <si>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</si>
  <si>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</si>
  <si>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</si>
  <si>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</si>
  <si>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</si>
  <si>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</si>
  <si>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</si>
  <si>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</si>
  <si>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</si>
  <si>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</si>
  <si>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</si>
  <si>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</si>
  <si>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</si>
  <si>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</si>
  <si>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</si>
  <si>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</si>
  <si>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</si>
  <si>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</si>
  <si>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</si>
  <si>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</si>
  <si>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</si>
  <si>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</si>
  <si>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</si>
  <si>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</si>
  <si>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</si>
  <si>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</si>
  <si>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</si>
  <si>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</si>
  <si>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</si>
  <si>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</si>
  <si>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</si>
  <si>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</si>
  <si>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</si>
  <si>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</si>
  <si>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</si>
  <si>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</si>
  <si>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</si>
  <si>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</si>
  <si>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</si>
  <si>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</si>
  <si>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</si>
  <si>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</si>
  <si>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</si>
  <si>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</si>
  <si>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</si>
  <si>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</si>
  <si>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</si>
  <si>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</si>
  <si>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</si>
  <si>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</si>
  <si>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</si>
  <si>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</si>
  <si>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</si>
  <si>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</si>
  <si>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</si>
  <si>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</si>
  <si>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</si>
  <si>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</si>
  <si>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</si>
  <si>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</si>
  <si>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</si>
  <si>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</si>
  <si>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</si>
  <si>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</si>
  <si>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</si>
  <si>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</si>
  <si>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</si>
  <si>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</si>
  <si>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</si>
  <si>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</si>
  <si>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</si>
  <si>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</si>
  <si>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</si>
  <si>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</si>
  <si>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</si>
  <si>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</si>
  <si>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</si>
  <si>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</si>
  <si>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</si>
  <si>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</si>
  <si>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</si>
  <si>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</si>
  <si>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</si>
  <si>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</si>
  <si>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</si>
  <si>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</si>
  <si>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</si>
  <si>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</si>
  <si>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</si>
  <si>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</si>
  <si>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</si>
  <si>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</si>
  <si>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</si>
  <si>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</si>
  <si>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</si>
  <si>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</si>
  <si>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</si>
  <si>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</si>
  <si>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</si>
  <si>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</si>
  <si>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</si>
  <si>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</si>
  <si>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</si>
  <si>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</si>
  <si>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</si>
  <si>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</si>
  <si>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</si>
  <si>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</si>
  <si>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</si>
  <si>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</si>
  <si>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</si>
  <si>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</si>
  <si>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</si>
  <si>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</si>
  <si>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</si>
  <si>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</si>
  <si>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</si>
  <si>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</si>
  <si>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</si>
  <si>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</si>
  <si>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</si>
  <si>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</si>
  <si>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</si>
  <si>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</si>
  <si>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</si>
  <si>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</si>
  <si>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</si>
  <si>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</si>
  <si>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</si>
  <si>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</si>
  <si>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</si>
  <si>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</si>
  <si>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</si>
  <si>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</si>
  <si>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</si>
  <si>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</si>
  <si>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</si>
  <si>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</si>
  <si>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</si>
  <si>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</si>
  <si>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</si>
  <si>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</si>
  <si>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</si>
  <si>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</si>
  <si>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</si>
  <si>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</si>
  <si>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</si>
  <si>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</si>
  <si>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</si>
  <si>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</si>
  <si>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</si>
  <si>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</si>
  <si>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</si>
  <si>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</si>
  <si>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</si>
  <si>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</si>
  <si>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</si>
  <si>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</si>
  <si>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</si>
  <si>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</si>
  <si>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</si>
  <si>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</si>
  <si>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</si>
  <si>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</si>
  <si>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</si>
  <si>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</si>
  <si>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</si>
  <si>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</si>
  <si>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</si>
  <si>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</si>
  <si>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</si>
  <si>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</si>
  <si>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</si>
  <si>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</si>
  <si>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</si>
  <si>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</si>
  <si>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</si>
  <si>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</si>
  <si>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</si>
  <si>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</si>
  <si>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</si>
  <si>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</si>
  <si>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</si>
  <si>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</si>
  <si>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</si>
  <si>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</si>
  <si>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</si>
  <si>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</si>
  <si>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</si>
  <si>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</si>
  <si>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</si>
  <si>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</si>
  <si>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</si>
  <si>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</si>
  <si>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</si>
  <si>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</si>
  <si>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</si>
  <si>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</si>
  <si>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</si>
  <si>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</si>
  <si>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</si>
  <si>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</si>
  <si>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</si>
  <si>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</si>
  <si>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</si>
  <si>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</si>
  <si>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</si>
  <si>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</si>
  <si>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</si>
  <si>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</si>
  <si>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</si>
  <si>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</si>
  <si>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</si>
  <si>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</si>
  <si>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</si>
  <si>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</si>
  <si>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</si>
  <si>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</si>
  <si>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</si>
  <si>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</si>
  <si>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</si>
  <si>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</si>
  <si>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</si>
  <si>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</si>
  <si>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</si>
  <si>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</si>
  <si>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</si>
  <si>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</si>
  <si>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</si>
  <si>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</si>
  <si>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</si>
  <si>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</si>
  <si>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</si>
  <si>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</si>
  <si>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</si>
  <si>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</si>
  <si>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</si>
  <si>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</si>
  <si>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</si>
  <si>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</si>
  <si>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</si>
  <si>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</si>
  <si>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</si>
  <si>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</si>
  <si>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</si>
  <si>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</si>
  <si>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</si>
  <si>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</si>
  <si>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</si>
  <si>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</si>
  <si>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</si>
  <si>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</si>
  <si>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</si>
  <si>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</si>
  <si>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</si>
  <si>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</si>
  <si>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</si>
  <si>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</si>
  <si>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</si>
  <si>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</si>
  <si>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</si>
  <si>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</si>
  <si>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</si>
  <si>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</si>
  <si>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</si>
  <si>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</si>
  <si>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</si>
  <si>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</si>
  <si>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</si>
  <si>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</si>
  <si>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</si>
  <si>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</si>
  <si>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</si>
  <si>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</si>
  <si>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</si>
  <si>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</si>
  <si>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</si>
  <si>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</si>
  <si>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</si>
  <si>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</si>
  <si>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</si>
  <si>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</si>
  <si>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</si>
  <si>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</si>
  <si>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</si>
  <si>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</si>
  <si>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</si>
  <si>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</si>
  <si>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</si>
  <si>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</si>
  <si>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</si>
  <si>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</si>
  <si>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</si>
  <si>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</si>
  <si>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</si>
  <si>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</si>
  <si>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</si>
  <si>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</si>
  <si>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</si>
  <si>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</si>
  <si>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</si>
  <si>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</si>
  <si>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</si>
  <si>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</si>
  <si>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</si>
  <si>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</si>
  <si>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</si>
  <si>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</si>
  <si>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</si>
  <si>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</si>
  <si>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</si>
  <si>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</si>
  <si>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</si>
  <si>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</si>
  <si>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</si>
  <si>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</si>
  <si>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</si>
  <si>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</si>
  <si>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</si>
  <si>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</si>
  <si>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</si>
  <si>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</si>
  <si>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</si>
  <si>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</si>
  <si>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</si>
  <si>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</si>
  <si>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</si>
  <si>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</si>
  <si>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</si>
  <si>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</si>
  <si>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</si>
  <si>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</si>
  <si>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</si>
  <si>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</si>
  <si>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</si>
  <si>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</si>
  <si>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</si>
  <si>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</si>
  <si>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</si>
  <si>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</si>
  <si>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</si>
  <si>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</si>
  <si>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</si>
  <si>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</si>
  <si>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</si>
  <si>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</si>
  <si>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</si>
  <si>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</si>
  <si>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</si>
  <si>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</si>
  <si>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</si>
  <si>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</si>
  <si>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</si>
  <si>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</si>
  <si>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</si>
  <si>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</si>
  <si>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</si>
  <si>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</si>
  <si>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</si>
  <si>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</si>
  <si>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</si>
  <si>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</si>
  <si>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</si>
  <si>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</si>
  <si>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</si>
  <si>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</si>
  <si>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</si>
  <si>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</si>
  <si>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</si>
  <si>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</si>
  <si>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</si>
  <si>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</si>
  <si>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</si>
  <si>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</si>
  <si>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</si>
  <si>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</si>
  <si>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</si>
  <si>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</si>
  <si>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</si>
  <si>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</si>
  <si>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</si>
  <si>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</si>
  <si>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</si>
  <si>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</si>
  <si>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</si>
  <si>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</si>
  <si>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</si>
  <si>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</si>
  <si>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</si>
  <si>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</si>
  <si>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</si>
  <si>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</si>
  <si>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</si>
  <si>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</si>
  <si>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</si>
  <si>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</si>
  <si>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</si>
  <si>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</si>
  <si>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</si>
  <si>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</si>
  <si>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</si>
  <si>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</si>
  <si>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</si>
  <si>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</si>
  <si>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</si>
  <si>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</si>
  <si>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</si>
  <si>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</si>
  <si>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</si>
  <si>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</si>
  <si>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</si>
  <si>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</si>
  <si>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</si>
  <si>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</si>
  <si>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</si>
  <si>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</si>
  <si>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</si>
  <si>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</si>
  <si>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</si>
  <si>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</si>
  <si>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</si>
  <si>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</si>
  <si>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</si>
  <si>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</si>
  <si>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</si>
  <si>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</si>
  <si>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</si>
  <si>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</si>
  <si>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</si>
  <si>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</si>
  <si>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</si>
  <si>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</si>
  <si>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</si>
  <si>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</si>
  <si>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</si>
  <si>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</si>
  <si>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</si>
  <si>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</si>
  <si>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</si>
  <si>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</si>
  <si>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</si>
  <si>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</si>
  <si>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</si>
  <si>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</si>
  <si>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</si>
  <si>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</si>
  <si>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</si>
  <si>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</si>
  <si>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</si>
  <si>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</si>
  <si>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</si>
  <si>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</si>
  <si>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</si>
  <si>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</si>
  <si>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</si>
  <si>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</si>
  <si>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</si>
  <si>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</si>
  <si>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</si>
  <si>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</si>
  <si>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</si>
  <si>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</si>
  <si>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</si>
  <si>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</si>
  <si>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</si>
  <si>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</si>
  <si>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</si>
  <si>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</si>
  <si>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</si>
  <si>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</si>
  <si>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</si>
  <si>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</si>
  <si>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</si>
  <si>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</si>
  <si>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</si>
  <si>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</si>
  <si>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</si>
  <si>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</si>
  <si>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</si>
  <si>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</si>
  <si>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</si>
  <si>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</si>
  <si>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</si>
  <si>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</si>
  <si>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</si>
  <si>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</si>
  <si>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</si>
  <si>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</si>
  <si>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</si>
  <si>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</si>
  <si>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</si>
  <si>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</si>
  <si>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</si>
  <si>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</si>
  <si>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</si>
  <si>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</si>
  <si>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</si>
  <si>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</si>
  <si>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</si>
  <si>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</si>
  <si>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</si>
  <si>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</si>
  <si>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</si>
  <si>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</si>
  <si>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</si>
  <si>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</si>
  <si>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</si>
  <si>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</si>
  <si>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</si>
  <si>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</si>
  <si>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</si>
  <si>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</si>
  <si>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</si>
  <si>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</si>
  <si>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</si>
  <si>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</si>
  <si>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</si>
  <si>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</si>
  <si>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</si>
  <si>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</si>
  <si>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</si>
  <si>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</si>
  <si>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</si>
  <si>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</si>
  <si>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</si>
  <si>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</si>
  <si>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</si>
  <si>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</si>
  <si>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</si>
  <si>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</si>
  <si>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</si>
  <si>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</si>
  <si>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</si>
  <si>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</si>
  <si>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</si>
  <si>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</si>
  <si>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</si>
  <si>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</si>
  <si>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</si>
  <si>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</si>
  <si>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</si>
  <si>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</si>
  <si>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</si>
  <si>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</si>
  <si>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</si>
  <si>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</si>
  <si>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</si>
  <si>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</si>
  <si>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</si>
  <si>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</si>
  <si>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</si>
  <si>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</si>
  <si>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</si>
  <si>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</si>
  <si>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</si>
  <si>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</si>
  <si>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</si>
  <si>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</si>
  <si>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</si>
  <si>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</si>
  <si>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</si>
  <si>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</si>
  <si>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</si>
  <si>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</si>
  <si>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</si>
  <si>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</si>
  <si>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</si>
  <si>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</si>
  <si>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</si>
  <si>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</si>
  <si>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</si>
  <si>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</si>
  <si>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</si>
  <si>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</si>
  <si>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</si>
  <si>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</si>
  <si>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</si>
  <si>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</si>
  <si>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</si>
  <si>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</si>
  <si>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</si>
  <si>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</si>
  <si>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</si>
  <si>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</si>
  <si>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</si>
  <si>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</si>
  <si>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</si>
  <si>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</si>
  <si>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</si>
  <si>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</si>
  <si>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</si>
  <si>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</si>
  <si>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</si>
  <si>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</si>
  <si>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</si>
  <si>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</si>
  <si>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</si>
  <si>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</si>
  <si>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</si>
  <si>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</si>
  <si>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</si>
  <si>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</si>
  <si>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</si>
  <si>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</si>
  <si>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</si>
  <si>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</si>
  <si>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</si>
  <si>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</si>
  <si>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</si>
  <si>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</si>
  <si>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</si>
  <si>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</si>
  <si>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</si>
  <si>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</si>
  <si>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</si>
  <si>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</si>
  <si>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</si>
  <si>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</si>
  <si>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</si>
  <si>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</si>
  <si>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</si>
  <si>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</si>
  <si>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</si>
  <si>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</si>
  <si>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</si>
  <si>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</si>
  <si>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</si>
  <si>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</si>
  <si>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</si>
  <si>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</si>
  <si>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</si>
  <si>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</si>
  <si>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</si>
  <si>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</si>
  <si>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</si>
  <si>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</si>
  <si>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</si>
  <si>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</si>
  <si>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</si>
  <si>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</si>
  <si>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</si>
  <si>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</si>
  <si>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</si>
  <si>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</si>
  <si>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</si>
  <si>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</si>
  <si>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</si>
  <si>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</si>
  <si>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</si>
  <si>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</si>
  <si>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</si>
  <si>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</si>
  <si>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</si>
  <si>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</si>
  <si>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</si>
  <si>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</si>
  <si>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</si>
  <si>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</si>
  <si>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</si>
  <si>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</si>
  <si>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</si>
  <si>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</si>
  <si>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</si>
  <si>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</si>
  <si>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</si>
  <si>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</si>
  <si>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</si>
  <si>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</si>
  <si>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</si>
  <si>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</si>
  <si>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</si>
  <si>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</si>
  <si>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</si>
  <si>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</si>
  <si>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</si>
  <si>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</si>
  <si>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</si>
  <si>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</si>
  <si>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</si>
  <si>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</si>
  <si>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</si>
  <si>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</si>
  <si>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</si>
  <si>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</si>
  <si>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</si>
  <si>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</si>
  <si>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</si>
  <si>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</si>
  <si>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</si>
  <si>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</si>
  <si>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</si>
  <si>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</si>
  <si>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</si>
  <si>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</si>
  <si>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</si>
  <si>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</si>
  <si>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</si>
  <si>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</si>
  <si>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</si>
  <si>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</si>
  <si>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</si>
  <si>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</si>
  <si>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</si>
  <si>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</si>
  <si>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</si>
  <si>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</si>
  <si>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</si>
  <si>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</si>
  <si>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</si>
  <si>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</si>
  <si>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</si>
  <si>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</si>
  <si>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</si>
  <si>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</si>
  <si>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</si>
  <si>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</si>
  <si>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</si>
  <si>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</si>
  <si>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</si>
  <si>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</si>
  <si>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</si>
  <si>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</si>
  <si>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</si>
  <si>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</si>
  <si>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</si>
  <si>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</si>
  <si>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</si>
  <si>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</si>
  <si>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</si>
  <si>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</si>
  <si>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</si>
  <si>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</si>
  <si>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</si>
  <si>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</si>
  <si>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</si>
  <si>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</si>
  <si>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</si>
  <si>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</si>
  <si>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</si>
  <si>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</si>
  <si>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</si>
  <si>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</si>
  <si>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</si>
  <si>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</si>
  <si>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</si>
  <si>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</si>
  <si>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</si>
  <si>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</si>
  <si>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</si>
  <si>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</si>
  <si>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</si>
  <si>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</si>
  <si>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</si>
  <si>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</si>
  <si>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</si>
  <si>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</si>
  <si>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</si>
  <si>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</si>
  <si>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</si>
  <si>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</si>
  <si>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</si>
  <si>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</si>
  <si>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</si>
  <si>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</si>
  <si>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</si>
  <si>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</si>
  <si>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</si>
  <si>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</si>
  <si>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</si>
  <si>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</si>
  <si>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</si>
  <si>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</si>
  <si>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</si>
  <si>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</si>
  <si>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</si>
  <si>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</si>
  <si>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</si>
  <si>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</si>
  <si>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</si>
  <si>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</si>
  <si>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</si>
  <si>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</si>
  <si>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</si>
  <si>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</si>
  <si>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</si>
  <si>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</si>
  <si>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</si>
  <si>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</si>
  <si>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</si>
  <si>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</si>
  <si>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</si>
  <si>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</si>
  <si>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</si>
  <si>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</si>
  <si>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</si>
  <si>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</si>
  <si>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</si>
  <si>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</si>
  <si>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</si>
  <si>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</si>
  <si>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</si>
  <si>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</si>
  <si>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</si>
  <si>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</si>
  <si>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</si>
  <si>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</si>
  <si>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</si>
  <si>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</si>
  <si>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</si>
  <si>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</si>
  <si>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</si>
  <si>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</si>
  <si>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</si>
  <si>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</si>
  <si>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</si>
  <si>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</si>
  <si>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</si>
  <si>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</si>
  <si>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</si>
  <si>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</si>
  <si>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</si>
  <si>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</si>
  <si>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</si>
  <si>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</si>
  <si>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</si>
  <si>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</si>
  <si>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</si>
  <si>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</si>
  <si>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</si>
  <si>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</si>
  <si>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</si>
  <si>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</si>
  <si>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</si>
  <si>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</si>
  <si>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</si>
  <si>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</si>
  <si>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</si>
  <si>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</si>
  <si>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</si>
  <si>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</si>
  <si>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</si>
  <si>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</si>
  <si>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</si>
  <si>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</si>
  <si>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</si>
  <si>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</si>
  <si>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</si>
  <si>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</si>
  <si>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</si>
  <si>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</si>
  <si>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</si>
  <si>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</si>
  <si>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</si>
  <si>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</si>
  <si>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</si>
  <si>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</si>
  <si>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</si>
  <si>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</si>
  <si>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</si>
  <si>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</si>
  <si>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</si>
  <si>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</si>
  <si>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</si>
  <si>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</si>
  <si>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</si>
  <si>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</si>
  <si>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</si>
  <si>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</si>
  <si>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</si>
  <si>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</si>
  <si>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</si>
  <si>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</si>
  <si>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</si>
  <si>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</si>
  <si>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</si>
  <si>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</si>
  <si>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</si>
  <si>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</si>
  <si>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</si>
  <si>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</si>
  <si>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</si>
  <si>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</si>
  <si>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</si>
  <si>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</si>
  <si>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</si>
  <si>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</si>
  <si>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</si>
  <si>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</si>
  <si>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</si>
  <si>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</si>
  <si>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</si>
  <si>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</si>
  <si>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</si>
  <si>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</si>
  <si>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</si>
  <si>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</si>
  <si>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</si>
  <si>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</si>
  <si>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</si>
  <si>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</si>
  <si>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</si>
  <si>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</si>
  <si>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</si>
  <si>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</si>
  <si>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</si>
  <si>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</si>
  <si>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</si>
  <si>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</si>
  <si>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</si>
  <si>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</si>
  <si>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</si>
  <si>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</si>
  <si>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</si>
  <si>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</si>
  <si>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</si>
  <si>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</si>
  <si>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</si>
  <si>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</si>
  <si>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</si>
  <si>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</si>
  <si>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</si>
  <si>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</si>
  <si>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</si>
  <si>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</si>
  <si>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</si>
  <si>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</si>
  <si>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</si>
  <si>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</si>
  <si>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</si>
  <si>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</si>
  <si>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</si>
  <si>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</si>
  <si>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</si>
  <si>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</si>
  <si>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</si>
  <si>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</si>
  <si>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</si>
  <si>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</si>
  <si>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</si>
  <si>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</si>
  <si>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</si>
  <si>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</si>
  <si>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</si>
  <si>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</si>
  <si>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</si>
  <si>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</si>
  <si>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</si>
  <si>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</si>
  <si>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</si>
  <si>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</si>
  <si>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</si>
  <si>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</si>
  <si>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</si>
  <si>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</si>
  <si>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</si>
  <si>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</si>
  <si>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</si>
  <si>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</si>
  <si>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</si>
  <si>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</si>
  <si>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</si>
  <si>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</si>
  <si>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</si>
  <si>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</si>
  <si>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</si>
  <si>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</si>
  <si>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</si>
  <si>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</si>
  <si>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</si>
  <si>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</si>
  <si>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</si>
  <si>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</si>
  <si>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</si>
  <si>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</si>
  <si>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</si>
  <si>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</si>
  <si>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</si>
  <si>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</si>
  <si>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</si>
  <si>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</si>
  <si>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</si>
  <si>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</si>
  <si>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</si>
  <si>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</si>
  <si>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</si>
  <si>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</si>
  <si>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</si>
  <si>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</si>
  <si>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</si>
  <si>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</si>
  <si>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</si>
  <si>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</si>
  <si>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</si>
  <si>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</si>
  <si>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</si>
  <si>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</si>
  <si>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</si>
  <si>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</si>
  <si>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</si>
  <si>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</si>
  <si>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</si>
  <si>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</si>
  <si>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</si>
  <si>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</si>
  <si>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</si>
  <si>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</si>
  <si>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</si>
  <si>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</si>
  <si>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</si>
  <si>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</si>
  <si>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</si>
  <si>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</si>
  <si>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</si>
  <si>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</si>
  <si>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</si>
  <si>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</si>
  <si>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</si>
  <si>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</si>
  <si>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</si>
  <si>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</si>
  <si>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</si>
  <si>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</si>
  <si>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</si>
  <si>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</si>
  <si>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</si>
  <si>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</si>
  <si>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</si>
  <si>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</si>
  <si>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</si>
  <si>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</si>
  <si>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</si>
  <si>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</si>
  <si>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</si>
  <si>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</si>
  <si>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</si>
  <si>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</si>
  <si>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</si>
  <si>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</si>
  <si>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</si>
  <si>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</si>
  <si>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</si>
  <si>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</si>
  <si>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</si>
  <si>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</si>
  <si>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</si>
  <si>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</si>
  <si>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</si>
  <si>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</si>
  <si>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</si>
  <si>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</si>
  <si>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</si>
  <si>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</si>
  <si>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</si>
  <si>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</si>
  <si>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</si>
  <si>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</si>
  <si>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</si>
  <si>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</si>
  <si>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</si>
  <si>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</si>
  <si>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</si>
  <si>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</si>
  <si>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</si>
  <si>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</si>
  <si>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</si>
  <si>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</si>
  <si>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</si>
  <si>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</si>
  <si>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</si>
  <si>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</si>
  <si>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</si>
  <si>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</si>
  <si>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</si>
  <si>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</si>
  <si>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</si>
  <si>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</si>
  <si>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</si>
  <si>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</si>
  <si>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</si>
  <si>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</si>
  <si>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</si>
  <si>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</si>
  <si>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</si>
  <si>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</si>
  <si>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</si>
  <si>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</si>
  <si>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</si>
  <si>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</si>
  <si>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</si>
  <si>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</si>
  <si>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</si>
  <si>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</si>
  <si>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</si>
  <si>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</si>
  <si>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</si>
  <si>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</si>
  <si>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</si>
  <si>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</si>
  <si>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</si>
  <si>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</si>
  <si>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</si>
  <si>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</si>
  <si>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</si>
  <si>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</si>
  <si>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</si>
  <si>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</si>
  <si>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</si>
  <si>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</si>
  <si>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</si>
  <si>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</si>
  <si>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</si>
  <si>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</si>
  <si>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</si>
  <si>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</si>
  <si>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</si>
  <si>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</si>
  <si>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</si>
  <si>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</si>
  <si>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</si>
  <si>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</si>
  <si>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</si>
  <si>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</si>
  <si>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</si>
  <si>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</si>
  <si>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</si>
  <si>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</si>
  <si>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</si>
  <si>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</si>
  <si>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</si>
  <si>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</si>
  <si>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</si>
  <si>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</si>
  <si>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</si>
  <si>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</si>
  <si>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</si>
  <si>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</si>
  <si>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</si>
  <si>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</si>
  <si>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</si>
  <si>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</si>
  <si>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</si>
  <si>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</si>
  <si>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</si>
  <si>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</si>
  <si>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</si>
  <si>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</si>
  <si>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</si>
  <si>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</si>
  <si>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</si>
  <si>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</si>
  <si>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</si>
  <si>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</si>
  <si>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</si>
  <si>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</si>
  <si>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</si>
  <si>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</si>
  <si>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</si>
  <si>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</si>
  <si>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</si>
  <si>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</si>
  <si>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</si>
  <si>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</si>
  <si>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</si>
  <si>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</si>
  <si>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</si>
  <si>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</si>
  <si>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</si>
  <si>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</si>
  <si>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</si>
  <si>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</si>
  <si>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</si>
  <si>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</si>
  <si>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</si>
  <si>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</si>
  <si>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</si>
  <si>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</si>
  <si>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</si>
  <si>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</si>
  <si>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</si>
  <si>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</si>
  <si>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</si>
  <si>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</si>
  <si>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</si>
  <si>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</si>
  <si>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</si>
  <si>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</si>
  <si>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</si>
  <si>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</si>
  <si>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</si>
  <si>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</si>
  <si>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</si>
  <si>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</si>
  <si>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</si>
  <si>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</si>
  <si>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</si>
  <si>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</si>
  <si>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</si>
  <si>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</si>
  <si>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</si>
  <si>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</si>
  <si>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</si>
  <si>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</si>
  <si>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</si>
  <si>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</si>
  <si>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</si>
  <si>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</si>
  <si>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</si>
  <si>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</si>
  <si>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</si>
  <si>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</si>
  <si>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</si>
  <si>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</si>
  <si>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</si>
  <si>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</si>
  <si>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</si>
  <si>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</si>
  <si>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</si>
  <si>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</si>
  <si>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</si>
  <si>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</si>
  <si>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</si>
  <si>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</si>
  <si>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</si>
  <si>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</si>
  <si>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</si>
  <si>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</si>
  <si>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</si>
  <si>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</si>
  <si>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</si>
  <si>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</si>
  <si>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</si>
  <si>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</si>
  <si>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</si>
  <si>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</si>
  <si>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</si>
  <si>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</si>
  <si>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</si>
  <si>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</si>
  <si>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</si>
  <si>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</si>
  <si>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</si>
  <si>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</si>
  <si>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</si>
  <si>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</si>
  <si>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</si>
  <si>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</si>
  <si>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</si>
  <si>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</si>
  <si>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</si>
  <si>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</si>
  <si>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</si>
  <si>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</si>
  <si>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</si>
  <si>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</si>
  <si>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</si>
  <si>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</si>
  <si>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</si>
  <si>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</si>
  <si>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</si>
  <si>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</si>
  <si>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</si>
  <si>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</si>
  <si>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</si>
  <si>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</si>
  <si>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</si>
  <si>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</si>
  <si>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</si>
  <si>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</si>
  <si>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</si>
  <si>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</si>
  <si>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</si>
  <si>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</si>
  <si>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</si>
  <si>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</si>
  <si>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</si>
  <si>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</si>
  <si>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</si>
  <si>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</si>
  <si>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</si>
  <si>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</si>
  <si>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</si>
  <si>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</si>
  <si>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</si>
  <si>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</si>
  <si>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</si>
  <si>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</si>
  <si>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</si>
  <si>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</si>
  <si>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</si>
  <si>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</si>
  <si>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</si>
  <si>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</si>
  <si>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</si>
  <si>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</si>
  <si>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</si>
  <si>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</si>
  <si>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</si>
  <si>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</si>
  <si>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</si>
  <si>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</si>
  <si>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</si>
  <si>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</si>
  <si>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</si>
  <si>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</si>
  <si>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</si>
  <si>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</si>
  <si>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</si>
  <si>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</si>
  <si>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</si>
  <si>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</si>
  <si>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</si>
  <si>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</si>
  <si>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</si>
  <si>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</si>
  <si>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</si>
  <si>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</si>
  <si>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</si>
  <si>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</si>
  <si>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</si>
  <si>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</si>
  <si>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</si>
  <si>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</si>
  <si>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</si>
  <si>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</si>
  <si>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</si>
  <si>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</si>
  <si>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</si>
  <si>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</si>
  <si>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</si>
  <si>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</si>
  <si>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</si>
  <si>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</si>
  <si>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</si>
  <si>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</si>
  <si>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</si>
  <si>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</si>
  <si>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</si>
  <si>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</si>
  <si>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</si>
  <si>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</si>
  <si>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</si>
  <si>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</si>
  <si>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</si>
  <si>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</si>
  <si>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</si>
  <si>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</si>
  <si>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</si>
  <si>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</si>
  <si>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</si>
  <si>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</si>
  <si>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</si>
  <si>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</si>
  <si>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</si>
  <si>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</si>
  <si>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</si>
  <si>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</si>
  <si>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</si>
  <si>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</si>
  <si>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</si>
  <si>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</si>
  <si>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</si>
  <si>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</si>
  <si>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</si>
  <si>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</si>
  <si>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</si>
  <si>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</si>
  <si>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</si>
  <si>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</si>
  <si>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</si>
  <si>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</si>
  <si>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</si>
  <si>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</si>
  <si>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</si>
  <si>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</si>
  <si>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</si>
  <si>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</si>
  <si>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</si>
  <si>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</si>
  <si>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</si>
  <si>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</si>
  <si>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</si>
  <si>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</si>
  <si>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</si>
  <si>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</si>
  <si>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</si>
  <si>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</si>
  <si>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</si>
  <si>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</si>
  <si>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</si>
  <si>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</si>
  <si>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</si>
  <si>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</si>
  <si>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</si>
  <si>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</si>
  <si>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</si>
  <si>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</si>
  <si>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</si>
  <si>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</si>
  <si>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</si>
  <si>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</si>
  <si>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</si>
  <si>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</si>
  <si>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</si>
  <si>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</si>
  <si>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</si>
  <si>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</si>
  <si>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</si>
  <si>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</si>
  <si>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</si>
  <si>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</si>
  <si>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</si>
  <si>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</si>
  <si>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</si>
  <si>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</si>
  <si>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</si>
  <si>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</si>
  <si>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</si>
  <si>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</si>
  <si>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</si>
  <si>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</si>
  <si>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</si>
  <si>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</si>
  <si>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</si>
  <si>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</si>
  <si>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</si>
  <si>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</si>
  <si>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</si>
  <si>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</si>
  <si>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</si>
  <si>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</si>
  <si>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</si>
  <si>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</si>
  <si>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</si>
  <si>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</si>
  <si>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</si>
  <si>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</si>
  <si>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</si>
  <si>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</si>
  <si>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</si>
  <si>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</si>
  <si>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</si>
  <si>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</si>
  <si>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</si>
  <si>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</si>
  <si>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</si>
  <si>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</si>
  <si>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</si>
  <si>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</si>
  <si>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</si>
  <si>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</si>
  <si>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</si>
  <si>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</si>
  <si>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</si>
  <si>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</si>
  <si>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</si>
  <si>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</si>
  <si>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</si>
  <si>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</si>
  <si>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</si>
  <si>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</si>
  <si>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</si>
  <si>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</si>
  <si>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</si>
  <si>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</si>
  <si>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</si>
  <si>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</si>
  <si>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</si>
  <si>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</si>
  <si>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</si>
  <si>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</si>
  <si>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</si>
  <si>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</si>
  <si>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</si>
  <si>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</si>
  <si>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</si>
  <si>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</si>
  <si>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</si>
  <si>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</si>
  <si>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</si>
  <si>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</si>
  <si>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</si>
  <si>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</si>
  <si>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</si>
  <si>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</si>
  <si>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</si>
  <si>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</si>
  <si>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</si>
  <si>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</si>
  <si>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</si>
  <si>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</si>
  <si>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</si>
  <si>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</si>
  <si>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</si>
  <si>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</si>
  <si>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</si>
  <si>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</si>
  <si>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</si>
  <si>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</si>
  <si>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</si>
  <si>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</si>
  <si>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</si>
  <si>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</si>
  <si>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</si>
  <si>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</si>
  <si>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</si>
  <si>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</si>
  <si>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</si>
  <si>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</si>
  <si>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</si>
  <si>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</si>
  <si>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</si>
  <si>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</si>
  <si>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</si>
  <si>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</si>
  <si>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</si>
  <si>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</si>
  <si>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</si>
  <si>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</si>
  <si>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</si>
  <si>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</si>
  <si>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</si>
  <si>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</si>
  <si>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</si>
  <si>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</si>
  <si>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</si>
  <si>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</si>
  <si>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</si>
  <si>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</si>
  <si>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</si>
  <si>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</si>
  <si>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</si>
  <si>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</si>
  <si>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</si>
  <si>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</si>
  <si>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</si>
  <si>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</si>
  <si>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</si>
  <si>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</si>
  <si>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</si>
  <si>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</si>
  <si>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</si>
  <si>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</si>
  <si>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</si>
  <si>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</si>
  <si>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</si>
  <si>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</si>
  <si>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</si>
  <si>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</si>
  <si>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</si>
  <si>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</si>
  <si>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</si>
  <si>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</si>
  <si>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</si>
  <si>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</si>
  <si>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</si>
  <si>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</si>
  <si>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</si>
  <si>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</si>
  <si>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</si>
  <si>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</si>
  <si>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</si>
  <si>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</si>
  <si>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</si>
  <si>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</si>
  <si>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</si>
  <si>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</si>
  <si>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</si>
  <si>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</si>
  <si>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</si>
  <si>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</si>
  <si>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</si>
  <si>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</si>
  <si>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</si>
  <si>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</si>
  <si>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</si>
  <si>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</si>
  <si>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</si>
  <si>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</si>
  <si>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</si>
  <si>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</si>
  <si>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</si>
  <si>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</si>
  <si>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</si>
  <si>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</si>
  <si>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</si>
  <si>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</si>
  <si>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</si>
  <si>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</si>
  <si>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</si>
  <si>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</si>
  <si>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</si>
  <si>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</si>
  <si>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</si>
  <si>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</si>
  <si>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</si>
  <si>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</si>
  <si>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</si>
  <si>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</si>
  <si>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</si>
  <si>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</si>
  <si>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</si>
  <si>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</si>
  <si>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</si>
  <si>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</si>
  <si>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</si>
  <si>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</si>
  <si>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</si>
  <si>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</si>
  <si>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</si>
  <si>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</si>
  <si>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</si>
  <si>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</si>
  <si>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</si>
  <si>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</si>
  <si>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</si>
  <si>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</si>
  <si>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</si>
  <si>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</si>
  <si>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</si>
  <si>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</si>
  <si>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</si>
  <si>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</si>
  <si>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</si>
  <si>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</si>
  <si>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</si>
  <si>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</si>
  <si>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</si>
  <si>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</si>
  <si>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</si>
  <si>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</si>
  <si>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</si>
  <si>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</si>
  <si>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</si>
  <si>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</si>
  <si>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</si>
  <si>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</si>
  <si>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</si>
  <si>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</si>
  <si>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</si>
  <si>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</si>
  <si>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</si>
  <si>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</si>
  <si>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</si>
  <si>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</si>
  <si>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</si>
  <si>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</si>
  <si>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</si>
  <si>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</si>
  <si>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</si>
  <si>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</si>
  <si>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</si>
  <si>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</si>
  <si>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</si>
  <si>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</si>
  <si>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</si>
  <si>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</si>
  <si>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</si>
  <si>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</si>
  <si>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</si>
  <si>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</si>
  <si>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</si>
  <si>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</si>
  <si>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</si>
  <si>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</si>
  <si>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</si>
  <si>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</si>
  <si>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</si>
  <si>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</si>
  <si>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</si>
  <si>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</si>
  <si>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</si>
  <si>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</si>
  <si>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</si>
  <si>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</si>
  <si>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</si>
  <si>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</si>
  <si>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</si>
  <si>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</si>
  <si>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</si>
  <si>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</si>
  <si>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</si>
  <si>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</si>
  <si>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</si>
  <si>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</si>
  <si>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</si>
  <si>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</si>
  <si>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</si>
  <si>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</si>
  <si>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</si>
  <si>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</si>
  <si>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</si>
  <si>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</si>
  <si>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</si>
  <si>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</si>
  <si>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</si>
  <si>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</si>
  <si>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</si>
  <si>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</si>
  <si>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</si>
  <si>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</si>
  <si>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</si>
  <si>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</si>
  <si>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</si>
  <si>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</si>
  <si>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</si>
  <si>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</si>
  <si>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</si>
  <si>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</si>
  <si>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</si>
  <si>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</si>
  <si>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</si>
  <si>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</si>
  <si>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</si>
  <si>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</si>
  <si>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</si>
  <si>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</si>
  <si>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</si>
  <si>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</si>
  <si>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</si>
  <si>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</si>
  <si>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</si>
  <si>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</si>
  <si>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</si>
  <si>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</si>
  <si>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</si>
  <si>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</si>
  <si>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</si>
  <si>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</si>
  <si>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</si>
  <si>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</si>
  <si>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</si>
  <si>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</si>
  <si>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</si>
  <si>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</si>
  <si>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</si>
  <si>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</si>
  <si>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</si>
  <si>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</si>
  <si>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</si>
  <si>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</si>
  <si>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</si>
  <si>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</si>
  <si>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</si>
  <si>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</si>
  <si>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</si>
  <si>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</si>
  <si>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</si>
  <si>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</si>
  <si>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</si>
  <si>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</si>
  <si>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</si>
  <si>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</si>
  <si>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</si>
  <si>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</si>
  <si>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</si>
  <si>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</si>
  <si>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</si>
  <si>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</si>
  <si>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</si>
  <si>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</si>
  <si>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</si>
  <si>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</si>
  <si>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</si>
  <si>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</si>
  <si>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</si>
  <si>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</si>
  <si>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</si>
  <si>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</si>
  <si>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</si>
  <si>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</si>
  <si>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</si>
  <si>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</si>
  <si>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</si>
  <si>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</si>
  <si>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</si>
  <si>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</si>
  <si>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</si>
  <si>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</si>
  <si>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</si>
  <si>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</si>
  <si>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</si>
  <si>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</si>
  <si>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</si>
  <si>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</si>
  <si>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</si>
  <si>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</si>
  <si>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</si>
  <si>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</si>
  <si>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</si>
  <si>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</si>
  <si>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</si>
  <si>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</si>
  <si>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</si>
  <si>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</si>
  <si>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</si>
  <si>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</si>
  <si>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</si>
  <si>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</si>
  <si>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</si>
  <si>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</si>
  <si>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</si>
  <si>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</si>
  <si>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</si>
  <si>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</si>
  <si>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</si>
  <si>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</si>
  <si>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</si>
  <si>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</si>
  <si>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</si>
  <si>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</si>
  <si>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</si>
  <si>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</si>
  <si>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</si>
  <si>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</si>
  <si>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</si>
  <si>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</si>
  <si>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</si>
  <si>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</si>
  <si>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</si>
  <si>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</si>
  <si>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</si>
  <si>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</si>
  <si>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</si>
  <si>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</si>
  <si>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</si>
  <si>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</si>
  <si>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</si>
  <si>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</si>
  <si>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</si>
  <si>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</si>
  <si>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</si>
  <si>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</si>
  <si>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</si>
  <si>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</si>
  <si>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</si>
  <si>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</si>
  <si>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</si>
  <si>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</si>
  <si>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</si>
  <si>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</si>
  <si>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</si>
  <si>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</si>
  <si>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</si>
  <si>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</si>
  <si>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</si>
  <si>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</si>
  <si>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</si>
  <si>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</si>
  <si>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</si>
  <si>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</si>
  <si>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</si>
  <si>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</si>
  <si>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</si>
  <si>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</si>
  <si>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</si>
  <si>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</si>
  <si>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</si>
  <si>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</si>
  <si>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</si>
  <si>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</si>
  <si>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</si>
  <si>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</si>
  <si>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</si>
  <si>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</si>
  <si>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</si>
  <si>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</si>
  <si>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</si>
  <si>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</si>
  <si>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</si>
  <si>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</si>
  <si>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</si>
  <si>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</si>
  <si>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</si>
  <si>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</si>
  <si>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</si>
  <si>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</si>
  <si>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</si>
  <si>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</si>
  <si>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</si>
  <si>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</si>
  <si>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</si>
  <si>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</si>
  <si>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</si>
  <si>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</si>
  <si>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</si>
  <si>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</si>
  <si>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</si>
  <si>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</si>
  <si>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</si>
  <si>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</si>
  <si>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</si>
  <si>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</si>
  <si>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</si>
  <si>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</si>
  <si>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</si>
  <si>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</si>
  <si>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</si>
  <si>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</si>
  <si>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</si>
  <si>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</si>
  <si>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</si>
  <si>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</si>
  <si>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</si>
  <si>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</si>
  <si>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</si>
  <si>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</si>
  <si>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</si>
  <si>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</si>
  <si>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</si>
  <si>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</si>
  <si>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</si>
  <si>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</si>
  <si>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</si>
  <si>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</si>
  <si>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</si>
  <si>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</si>
  <si>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</si>
  <si>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</si>
  <si>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</si>
  <si>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</si>
  <si>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</si>
  <si>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</si>
  <si>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</si>
  <si>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</si>
  <si>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</si>
  <si>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</si>
  <si>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</si>
  <si>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</si>
  <si>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</si>
  <si>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</si>
  <si>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</si>
  <si>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</si>
  <si>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</si>
  <si>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</si>
  <si>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</si>
  <si>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</si>
  <si>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</si>
  <si>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</si>
  <si>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</si>
  <si>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</si>
  <si>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</si>
  <si>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</si>
  <si>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</si>
  <si>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</si>
  <si>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</si>
  <si>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</si>
  <si>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</si>
  <si>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</si>
  <si>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</si>
  <si>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</si>
  <si>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</si>
  <si>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</si>
  <si>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</si>
  <si>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</si>
  <si>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</si>
  <si>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</si>
  <si>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</si>
  <si>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</si>
  <si>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</si>
  <si>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</si>
  <si>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</si>
  <si>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</si>
  <si>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</si>
  <si>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</si>
  <si>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</si>
  <si>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</si>
  <si>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</si>
  <si>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</si>
  <si>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</si>
  <si>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</si>
  <si>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</si>
  <si>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</si>
  <si>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</si>
  <si>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</si>
  <si>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</si>
  <si>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</si>
  <si>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</si>
  <si>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</si>
  <si>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</si>
  <si>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</si>
  <si>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</si>
  <si>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</si>
  <si>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</si>
  <si>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</si>
  <si>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</si>
  <si>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</si>
  <si>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</si>
  <si>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</si>
  <si>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</si>
  <si>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</si>
  <si>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</si>
  <si>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</si>
  <si>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</si>
  <si>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</si>
  <si>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</si>
  <si>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</si>
  <si>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</si>
  <si>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</si>
  <si>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</si>
  <si>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</si>
  <si>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</si>
  <si>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</si>
  <si>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</si>
  <si>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</si>
  <si>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</si>
  <si>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</si>
  <si>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</si>
  <si>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</si>
  <si>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</si>
  <si>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</si>
  <si>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</si>
  <si>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</si>
  <si>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</si>
  <si>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</si>
  <si>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</si>
  <si>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</si>
  <si>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</si>
  <si>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</si>
  <si>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</si>
  <si>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</si>
  <si>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</si>
  <si>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</si>
  <si>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</si>
  <si>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</si>
  <si>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</si>
  <si>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</si>
  <si>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</si>
  <si>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</si>
  <si>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</si>
  <si>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</si>
  <si>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</si>
  <si>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</si>
  <si>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</si>
  <si>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</si>
  <si>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</si>
  <si>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</si>
  <si>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</si>
  <si>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</si>
  <si>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</si>
  <si>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</si>
  <si>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</si>
  <si>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</si>
  <si>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</si>
  <si>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</si>
  <si>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</si>
  <si>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</si>
  <si>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</si>
  <si>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</si>
  <si>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</si>
  <si>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</si>
  <si>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</si>
  <si>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</si>
  <si>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</si>
  <si>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</si>
  <si>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</si>
  <si>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</si>
  <si>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</si>
  <si>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</si>
  <si>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</si>
  <si>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</si>
  <si>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</si>
  <si>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</si>
  <si>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</si>
  <si>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</si>
  <si>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</si>
  <si>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</si>
  <si>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</si>
  <si>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</si>
  <si>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</si>
  <si>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</si>
  <si>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</si>
  <si>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</si>
  <si>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</si>
  <si>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</si>
  <si>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</si>
  <si>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</si>
  <si>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</si>
  <si>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</si>
  <si>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</si>
  <si>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</si>
  <si>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</si>
  <si>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</si>
  <si>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</si>
  <si>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</si>
  <si>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</si>
  <si>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</si>
  <si>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</si>
  <si>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</si>
  <si>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</si>
  <si>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</si>
  <si>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</si>
  <si>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</si>
  <si>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</si>
  <si>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</si>
  <si>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</si>
  <si>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</si>
  <si>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</si>
  <si>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</si>
  <si>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</si>
  <si>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</si>
  <si>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</si>
  <si>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</si>
  <si>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</si>
  <si>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</si>
  <si>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</si>
  <si>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</si>
  <si>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</si>
  <si>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</si>
  <si>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</si>
  <si>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</si>
  <si>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</si>
  <si>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</si>
  <si>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</si>
  <si>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</si>
  <si>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</si>
  <si>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</si>
  <si>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</si>
  <si>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</si>
  <si>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</si>
  <si>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</si>
  <si>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</si>
  <si>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</si>
  <si>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</si>
  <si>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</si>
  <si>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</si>
  <si>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</si>
  <si>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</si>
  <si>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</si>
  <si>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</si>
  <si>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</si>
  <si>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</si>
  <si>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</si>
  <si>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</si>
  <si>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</si>
  <si>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</si>
  <si>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</si>
  <si>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</si>
  <si>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</si>
  <si>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</si>
  <si>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</si>
  <si>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</si>
  <si>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</si>
  <si>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</si>
  <si>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</si>
  <si>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</si>
  <si>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</si>
  <si>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</si>
  <si>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</si>
  <si>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</si>
  <si>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</si>
  <si>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</si>
  <si>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</si>
  <si>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</si>
  <si>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</si>
  <si>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</si>
  <si>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</si>
  <si>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</si>
  <si>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</si>
  <si>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</si>
  <si>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</si>
  <si>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</si>
  <si>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</si>
  <si>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</si>
  <si>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</si>
  <si>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</si>
  <si>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</si>
  <si>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</si>
  <si>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</si>
  <si>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</si>
  <si>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</si>
  <si>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</si>
  <si>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</si>
  <si>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</si>
  <si>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</si>
  <si>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</si>
  <si>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</si>
  <si>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</si>
  <si>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</si>
  <si>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</si>
  <si>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</si>
  <si>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</si>
  <si>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</si>
  <si>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</si>
  <si>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</si>
  <si>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</si>
  <si>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</si>
  <si>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</si>
  <si>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</si>
  <si>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</si>
  <si>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</si>
  <si>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</si>
  <si>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</si>
  <si>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</si>
  <si>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</si>
  <si>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</si>
  <si>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</si>
  <si>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</si>
  <si>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</si>
  <si>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</si>
  <si>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</si>
  <si>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</si>
  <si>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</si>
  <si>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</si>
  <si>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</si>
  <si>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</si>
  <si>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</si>
  <si>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</si>
  <si>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</si>
  <si>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</si>
  <si>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</si>
  <si>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</si>
  <si>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</si>
  <si>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</si>
  <si>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</si>
  <si>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</si>
  <si>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</si>
  <si>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</si>
  <si>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</si>
  <si>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</si>
  <si>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</si>
  <si>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</si>
  <si>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</si>
  <si>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</si>
  <si>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</si>
  <si>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</si>
  <si>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</si>
  <si>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</si>
  <si>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</si>
  <si>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</si>
  <si>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</si>
  <si>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</si>
  <si>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</si>
  <si>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</si>
  <si>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</si>
  <si>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</si>
  <si>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</si>
  <si>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</si>
  <si>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</si>
  <si>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</si>
  <si>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</si>
  <si>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</si>
  <si>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</si>
  <si>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</si>
  <si>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</si>
  <si>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</si>
  <si>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</si>
  <si>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</si>
  <si>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</si>
  <si>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</si>
  <si>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</si>
  <si>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</si>
  <si>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</si>
  <si>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</si>
  <si>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</si>
  <si>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</si>
  <si>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</si>
  <si>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</si>
  <si>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</si>
  <si>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</si>
  <si>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</si>
  <si>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</si>
  <si>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</si>
  <si>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</si>
  <si>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</si>
  <si>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</si>
  <si>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</si>
  <si>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</si>
  <si>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</si>
  <si>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</si>
  <si>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</si>
  <si>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</si>
  <si>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</si>
  <si>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</si>
  <si>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</si>
  <si>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</si>
  <si>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</si>
  <si>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</si>
  <si>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</si>
  <si>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</si>
  <si>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</si>
  <si>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</si>
  <si>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</si>
  <si>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</si>
  <si>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</si>
  <si>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</si>
  <si>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</si>
  <si>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</si>
  <si>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</si>
  <si>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</si>
  <si>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</si>
  <si>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</si>
  <si>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</si>
  <si>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</si>
  <si>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</si>
  <si>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</si>
  <si>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</si>
  <si>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</si>
  <si>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</si>
  <si>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</si>
  <si>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</si>
  <si>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</si>
  <si>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</si>
  <si>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</si>
  <si>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</si>
  <si>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</si>
  <si>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</si>
  <si>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</si>
  <si>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</si>
  <si>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</si>
  <si>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</si>
  <si>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</si>
  <si>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</si>
  <si>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</si>
  <si>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</si>
  <si>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</si>
  <si>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</si>
  <si>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</si>
  <si>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</si>
  <si>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</si>
  <si>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</si>
  <si>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</si>
  <si>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</si>
  <si>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</si>
  <si>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</si>
  <si>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</si>
  <si>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</si>
  <si>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</si>
  <si>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</si>
  <si>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</si>
  <si>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</si>
  <si>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</si>
  <si>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</si>
  <si>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</si>
  <si>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</si>
  <si>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</si>
  <si>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</si>
  <si>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</si>
  <si>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</si>
  <si>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</si>
  <si>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</si>
  <si>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</si>
  <si>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</si>
  <si>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</si>
  <si>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</si>
  <si>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</si>
  <si>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</si>
  <si>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</si>
  <si>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</si>
  <si>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</si>
  <si>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</si>
  <si>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</si>
  <si>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</si>
  <si>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</si>
  <si>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</si>
  <si>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</si>
  <si>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</si>
  <si>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</si>
  <si>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</si>
  <si>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</si>
  <si>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</si>
  <si>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</si>
  <si>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</si>
  <si>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</si>
  <si>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</si>
  <si>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</si>
  <si>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</si>
  <si>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</si>
  <si>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</si>
  <si>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</si>
  <si>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</si>
  <si>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</si>
  <si>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</si>
  <si>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</si>
  <si>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</si>
  <si>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</si>
  <si>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</si>
  <si>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</si>
  <si>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</si>
  <si>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</si>
  <si>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</si>
  <si>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</si>
  <si>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</si>
  <si>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</si>
  <si>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</si>
  <si>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</si>
  <si>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</si>
  <si>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</si>
  <si>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</si>
  <si>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</si>
  <si>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</si>
  <si>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</si>
  <si>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</si>
  <si>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</si>
  <si>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</si>
  <si>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</si>
  <si>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</si>
  <si>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</si>
  <si>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</si>
  <si>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</si>
  <si>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</si>
  <si>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</si>
  <si>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</si>
  <si>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</si>
  <si>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</si>
  <si>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</si>
  <si>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</si>
  <si>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</si>
  <si>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</si>
  <si>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</si>
  <si>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</si>
  <si>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</si>
  <si>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</si>
  <si>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</si>
  <si>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</si>
  <si>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</si>
  <si>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</si>
  <si>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</si>
  <si>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</si>
  <si>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</si>
  <si>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</si>
  <si>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</si>
  <si>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</si>
  <si>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</si>
  <si>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</si>
  <si>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</si>
  <si>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</si>
  <si>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</si>
  <si>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</si>
  <si>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</si>
  <si>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</si>
  <si>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</si>
  <si>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</si>
  <si>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</si>
  <si>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</si>
  <si>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</si>
  <si>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</si>
  <si>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</si>
  <si>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</si>
  <si>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</si>
  <si>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</si>
  <si>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</si>
  <si>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</si>
  <si>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</si>
  <si>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</si>
  <si>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</si>
  <si>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</si>
  <si>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</si>
  <si>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</si>
  <si>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</si>
  <si>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</si>
  <si>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</si>
  <si>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</si>
  <si>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</si>
  <si>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</si>
  <si>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</si>
  <si>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</si>
  <si>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</si>
  <si>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</si>
  <si>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</si>
  <si>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</si>
  <si>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</si>
  <si>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</si>
  <si>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</si>
  <si>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</si>
  <si>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</si>
  <si>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</si>
  <si>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</si>
  <si>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</si>
  <si>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</si>
  <si>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</si>
  <si>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</si>
  <si>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</si>
  <si>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</si>
  <si>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</si>
  <si>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</si>
  <si>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</si>
  <si>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</si>
  <si>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</si>
  <si>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</si>
  <si>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</si>
  <si>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</si>
  <si>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</si>
  <si>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</si>
  <si>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</si>
  <si>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</si>
  <si>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</si>
  <si>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</si>
  <si>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</si>
  <si>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</si>
  <si>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</si>
  <si>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</si>
  <si>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</si>
  <si>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</si>
  <si>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</si>
  <si>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</si>
  <si>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</si>
  <si>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</si>
  <si>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</si>
  <si>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</si>
  <si>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</si>
  <si>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</si>
  <si>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</si>
  <si>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</si>
  <si>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</si>
  <si>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</si>
  <si>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</si>
  <si>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</si>
  <si>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</si>
  <si>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</si>
  <si>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</si>
  <si>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</si>
  <si>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</si>
  <si>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</si>
  <si>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</si>
  <si>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</si>
  <si>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</si>
  <si>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</si>
  <si>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</si>
  <si>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</si>
  <si>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</si>
  <si>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</si>
  <si>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</si>
  <si>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</si>
  <si>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</si>
  <si>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</si>
  <si>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</si>
  <si>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</si>
  <si>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</si>
  <si>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</si>
  <si>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</si>
  <si>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</si>
  <si>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</si>
  <si>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</si>
  <si>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</si>
  <si>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</si>
  <si>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</si>
  <si>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</si>
  <si>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</si>
  <si>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</si>
  <si>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</si>
  <si>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</si>
  <si>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</si>
  <si>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</si>
  <si>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</si>
  <si>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</si>
  <si>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</si>
  <si>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</si>
  <si>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</si>
  <si>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</si>
  <si>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</si>
  <si>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</si>
  <si>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</si>
  <si>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</si>
  <si>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</si>
  <si>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</si>
  <si>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</si>
  <si>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</si>
  <si>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</si>
  <si>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</si>
  <si>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</si>
  <si>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</si>
  <si>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</si>
  <si>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</si>
  <si>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</si>
  <si>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</si>
  <si>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</si>
  <si>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</si>
  <si>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</si>
  <si>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</si>
  <si>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</si>
  <si>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</si>
  <si>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</si>
  <si>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</si>
  <si>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</si>
  <si>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</si>
  <si>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</si>
  <si>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</si>
  <si>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</si>
  <si>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</si>
  <si>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</si>
  <si>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</si>
  <si>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</si>
  <si>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</si>
  <si>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</si>
  <si>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</si>
  <si>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</si>
  <si>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</si>
  <si>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</si>
  <si>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</si>
  <si>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</si>
  <si>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</si>
  <si>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</si>
  <si>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</si>
  <si>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</si>
  <si>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</si>
  <si>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</si>
  <si>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</si>
  <si>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</si>
  <si>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</si>
  <si>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</si>
  <si>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</si>
  <si>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</si>
  <si>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</si>
  <si>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</si>
  <si>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</si>
  <si>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</si>
  <si>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</si>
  <si>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</si>
  <si>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</si>
  <si>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</si>
  <si>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</si>
  <si>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</si>
  <si>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</si>
  <si>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</si>
  <si>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</si>
  <si>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</si>
  <si>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</si>
  <si>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</si>
  <si>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</si>
  <si>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</si>
  <si>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</si>
  <si>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</si>
  <si>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</si>
  <si>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</si>
  <si>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</si>
  <si>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</si>
  <si>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</si>
  <si>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</si>
  <si>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</si>
  <si>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</si>
  <si>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</si>
  <si>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</si>
  <si>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</si>
  <si>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</si>
  <si>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</si>
  <si>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</si>
  <si>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</si>
  <si>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</si>
  <si>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</si>
  <si>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</si>
  <si>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</si>
  <si>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</si>
  <si>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</si>
  <si>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</si>
  <si>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</si>
  <si>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</si>
  <si>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</si>
  <si>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</si>
  <si>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</si>
  <si>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</si>
  <si>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</si>
  <si>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</si>
  <si>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</si>
  <si>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</si>
  <si>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</si>
  <si>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</si>
  <si>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</si>
  <si>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</si>
  <si>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</si>
  <si>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</si>
  <si>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</si>
  <si>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</si>
  <si>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</si>
  <si>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</si>
  <si>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</si>
  <si>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</si>
  <si>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</si>
  <si>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</si>
  <si>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</si>
  <si>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</si>
  <si>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</si>
  <si>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</si>
  <si>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</si>
  <si>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</si>
  <si>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</si>
  <si>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</si>
  <si>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</si>
  <si>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</si>
  <si>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</si>
  <si>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</si>
  <si>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</si>
  <si>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</si>
  <si>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</si>
  <si>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</si>
  <si>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</si>
  <si>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</si>
  <si>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</si>
  <si>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</si>
  <si>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</si>
  <si>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</si>
  <si>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</si>
  <si>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</si>
  <si>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</si>
  <si>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</si>
  <si>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</si>
  <si>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</si>
  <si>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</si>
  <si>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</si>
  <si>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</si>
  <si>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</si>
  <si>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</si>
  <si>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</si>
  <si>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</si>
  <si>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</si>
  <si>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</si>
  <si>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</si>
  <si>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</si>
  <si>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</si>
  <si>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</si>
  <si>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</si>
  <si>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</si>
  <si>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</si>
  <si>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</si>
  <si>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</si>
  <si>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</si>
  <si>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</si>
  <si>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</si>
  <si>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</si>
  <si>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</si>
  <si>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</si>
  <si>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</si>
  <si>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</si>
  <si>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</si>
  <si>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</si>
  <si>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</si>
  <si>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</si>
  <si>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</si>
  <si>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</si>
  <si>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</si>
  <si>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</si>
  <si>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</si>
  <si>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</si>
  <si>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</si>
  <si>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</si>
  <si>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</si>
  <si>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</si>
  <si>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</si>
  <si>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</si>
  <si>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</si>
  <si>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</si>
  <si>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</si>
  <si>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</si>
  <si>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</si>
  <si>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</si>
  <si>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</si>
  <si>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</si>
  <si>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</si>
  <si>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</si>
  <si>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</si>
  <si>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</si>
  <si>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</si>
  <si>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</si>
  <si>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</si>
  <si>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</si>
  <si>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</si>
  <si>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</si>
  <si>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</si>
  <si>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</si>
  <si>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</si>
  <si>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</si>
  <si>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</si>
  <si>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</si>
  <si>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</si>
  <si>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</si>
  <si>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</si>
  <si>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</si>
  <si>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</si>
  <si>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</si>
  <si>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</si>
  <si>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</si>
  <si>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</si>
  <si>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</si>
  <si>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</si>
  <si>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</si>
  <si>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</si>
  <si>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</si>
  <si>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</si>
  <si>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</si>
  <si>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</si>
  <si>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</si>
  <si>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</si>
  <si>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</si>
  <si>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</si>
  <si>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</si>
  <si>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</si>
  <si>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</si>
  <si>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</si>
  <si>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</si>
  <si>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</si>
  <si>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</si>
  <si>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</si>
  <si>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</si>
  <si>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</si>
  <si>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</si>
  <si>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</si>
  <si>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</si>
  <si>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</si>
  <si>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</si>
  <si>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</si>
  <si>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</si>
  <si>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</si>
  <si>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</si>
  <si>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</si>
  <si>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</si>
  <si>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</si>
  <si>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</si>
  <si>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</si>
  <si>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</si>
  <si>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</si>
  <si>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</si>
  <si>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</si>
  <si>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</si>
  <si>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</si>
  <si>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</si>
  <si>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</si>
  <si>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</si>
  <si>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</si>
  <si>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</si>
  <si>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</si>
  <si>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</si>
  <si>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</si>
  <si>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</si>
  <si>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</si>
  <si>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</si>
  <si>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</si>
  <si>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</si>
  <si>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</si>
  <si>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</si>
  <si>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</si>
  <si>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</si>
  <si>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</si>
  <si>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</si>
  <si>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</si>
  <si>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</si>
  <si>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</si>
  <si>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</si>
  <si>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</si>
  <si>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</si>
  <si>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</si>
  <si>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</si>
  <si>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</si>
  <si>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</si>
  <si>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</si>
  <si>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</si>
  <si>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</si>
  <si>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</si>
  <si>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</si>
  <si>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</si>
  <si>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</si>
  <si>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</si>
  <si>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</si>
  <si>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</si>
  <si>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</si>
  <si>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</si>
  <si>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</si>
  <si>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</si>
  <si>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</si>
  <si>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</si>
  <si>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</si>
  <si>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</si>
  <si>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</si>
  <si>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</si>
  <si>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</si>
  <si>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</si>
  <si>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</si>
  <si>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</si>
  <si>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</si>
  <si>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</si>
  <si>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</si>
  <si>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</si>
  <si>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</si>
  <si>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</si>
  <si>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</si>
  <si>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</si>
  <si>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</si>
  <si>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</si>
  <si>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</si>
  <si>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</si>
  <si>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</si>
  <si>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</si>
  <si>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</si>
  <si>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</si>
  <si>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</si>
  <si>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</si>
  <si>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</si>
  <si>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</si>
  <si>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</si>
  <si>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</si>
  <si>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</si>
  <si>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</si>
  <si>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</si>
  <si>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</si>
  <si>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</si>
  <si>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</si>
  <si>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</si>
  <si>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</si>
  <si>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</si>
  <si>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</si>
  <si>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</si>
  <si>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</si>
  <si>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</si>
  <si>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</si>
  <si>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</si>
  <si>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</si>
  <si>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</si>
  <si>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</si>
  <si>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</si>
  <si>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</si>
  <si>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</si>
  <si>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</si>
  <si>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</si>
  <si>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</si>
  <si>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</si>
  <si>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</si>
  <si>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</si>
  <si>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</si>
  <si>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</si>
  <si>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</si>
  <si>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</si>
  <si>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</si>
  <si>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</si>
  <si>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</si>
  <si>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</si>
  <si>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</si>
  <si>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</si>
  <si>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</si>
  <si>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</si>
  <si>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</si>
  <si>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</si>
  <si>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</si>
  <si>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</si>
  <si>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</si>
  <si>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</si>
  <si>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</si>
  <si>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</si>
  <si>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</si>
  <si>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</si>
  <si>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</si>
  <si>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</si>
  <si>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</si>
  <si>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</si>
  <si>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</si>
  <si>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</si>
  <si>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</si>
  <si>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</si>
  <si>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</si>
  <si>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</si>
  <si>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</si>
  <si>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</si>
  <si>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</si>
  <si>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</si>
  <si>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</si>
  <si>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</si>
  <si>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</si>
  <si>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</si>
  <si>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</si>
  <si>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</si>
  <si>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</si>
  <si>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</si>
  <si>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</si>
  <si>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</si>
  <si>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</si>
  <si>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</si>
  <si>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</si>
  <si>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</si>
  <si>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</si>
  <si>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</si>
  <si>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</si>
  <si>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</si>
  <si>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</si>
  <si>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</si>
  <si>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</si>
  <si>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</si>
  <si>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</si>
  <si>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</si>
  <si>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</si>
  <si>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</si>
  <si>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</si>
  <si>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</si>
  <si>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</si>
  <si>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</si>
  <si>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</si>
  <si>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</si>
  <si>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</si>
  <si>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</si>
  <si>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</si>
  <si>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</si>
  <si>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</si>
  <si>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</si>
  <si>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</si>
  <si>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</si>
  <si>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</si>
  <si>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</si>
  <si>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</si>
  <si>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</si>
  <si>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</si>
  <si>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</si>
  <si>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</si>
  <si>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</si>
  <si>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</si>
  <si>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</si>
  <si>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</si>
  <si>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</si>
  <si>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</si>
  <si>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</si>
  <si>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</si>
  <si>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</si>
  <si>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</si>
  <si>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</si>
  <si>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</si>
  <si>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</si>
  <si>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</si>
  <si>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</si>
  <si>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</si>
  <si>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</si>
  <si>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</si>
  <si>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</si>
  <si>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</si>
  <si>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</si>
  <si>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</si>
  <si>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</si>
  <si>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</si>
  <si>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</si>
  <si>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</si>
  <si>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</si>
  <si>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</si>
  <si>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</si>
  <si>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</si>
  <si>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</si>
  <si>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</si>
  <si>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</si>
  <si>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</si>
  <si>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</si>
  <si>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</si>
  <si>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</si>
  <si>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</si>
  <si>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</si>
  <si>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</si>
  <si>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</si>
  <si>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</si>
  <si>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</si>
  <si>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</si>
  <si>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</si>
  <si>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</si>
  <si>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</si>
  <si>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</si>
  <si>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</si>
  <si>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</si>
  <si>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</si>
  <si>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</si>
  <si>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</si>
  <si>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</si>
  <si>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</si>
  <si>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</si>
  <si>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</si>
  <si>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</si>
  <si>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</si>
  <si>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</si>
  <si>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</si>
  <si>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</si>
  <si>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</si>
  <si>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</si>
  <si>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</si>
  <si>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</si>
  <si>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</si>
  <si>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</si>
  <si>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</si>
  <si>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</si>
  <si>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</si>
  <si>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</si>
  <si>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</si>
  <si>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</si>
  <si>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</si>
  <si>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</si>
  <si>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</si>
  <si>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</si>
  <si>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</si>
  <si>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</si>
  <si>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</si>
  <si>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</si>
  <si>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</si>
  <si>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</si>
  <si>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</si>
  <si>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</si>
  <si>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</si>
  <si>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</si>
  <si>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</si>
  <si>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</si>
  <si>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</si>
  <si>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</si>
  <si>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</si>
  <si>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</si>
  <si>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</si>
  <si>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</si>
  <si>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</si>
  <si>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</si>
  <si>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</si>
  <si>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</si>
  <si>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</si>
  <si>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</si>
  <si>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</si>
  <si>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</si>
  <si>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</si>
  <si>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</si>
  <si>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</si>
  <si>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</si>
  <si>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</si>
  <si>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</si>
  <si>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</si>
  <si>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</si>
  <si>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</si>
  <si>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</si>
  <si>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</si>
  <si>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</si>
  <si>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</si>
  <si>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</si>
  <si>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</si>
  <si>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</si>
  <si>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</si>
  <si>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</si>
  <si>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</si>
  <si>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</si>
  <si>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</si>
  <si>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</si>
  <si>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</si>
  <si>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</si>
  <si>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</si>
  <si>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</si>
  <si>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</si>
  <si>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</si>
  <si>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</si>
  <si>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</si>
  <si>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</si>
  <si>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</si>
  <si>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</si>
  <si>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</si>
  <si>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</si>
  <si>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</si>
  <si>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</si>
  <si>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</si>
  <si>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</si>
  <si>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</si>
  <si>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</si>
  <si>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</si>
  <si>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</si>
  <si>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</si>
  <si>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</si>
  <si>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</si>
  <si>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</si>
  <si>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</si>
  <si>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</si>
  <si>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</si>
  <si>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</si>
  <si>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</si>
  <si>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</si>
  <si>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</si>
  <si>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</si>
  <si>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</si>
  <si>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</si>
  <si>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</si>
  <si>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</si>
  <si>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</si>
  <si>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</si>
  <si>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</si>
  <si>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</si>
  <si>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</si>
  <si>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</si>
  <si>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</si>
  <si>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</si>
  <si>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</si>
  <si>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</si>
  <si>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</si>
  <si>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</si>
  <si>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</si>
  <si>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</si>
  <si>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</si>
  <si>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</si>
  <si>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</si>
  <si>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</si>
  <si>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</si>
  <si>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</si>
  <si>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</si>
  <si>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</si>
  <si>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</si>
  <si>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</si>
  <si>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</si>
  <si>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</si>
  <si>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</si>
  <si>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</si>
  <si>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</si>
  <si>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</si>
  <si>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</si>
  <si>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</si>
  <si>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</si>
  <si>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</si>
  <si>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</si>
  <si>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</si>
  <si>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</si>
  <si>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</si>
  <si>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</si>
  <si>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</si>
  <si>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</si>
  <si>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</si>
  <si>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</si>
  <si>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</si>
  <si>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</si>
  <si>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</si>
  <si>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</si>
  <si>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</si>
  <si>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</si>
  <si>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</si>
  <si>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</si>
  <si>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</si>
  <si>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</si>
  <si>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</si>
  <si>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</si>
  <si>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</si>
  <si>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</si>
  <si>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</si>
  <si>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</si>
  <si>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</si>
  <si>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</si>
  <si>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</si>
  <si>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</si>
  <si>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</si>
  <si>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</si>
  <si>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</si>
  <si>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</si>
  <si>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</si>
  <si>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</si>
  <si>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</si>
  <si>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</si>
  <si>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</si>
  <si>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</si>
  <si>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</si>
  <si>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</si>
  <si>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</si>
  <si>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</si>
  <si>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</si>
  <si>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</si>
  <si>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</si>
  <si>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</si>
  <si>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</si>
  <si>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</si>
  <si>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</si>
  <si>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</si>
  <si>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</si>
  <si>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</si>
  <si>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</si>
  <si>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</si>
  <si>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</si>
  <si>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</si>
  <si>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</si>
  <si>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</si>
  <si>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</si>
  <si>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</si>
  <si>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</si>
  <si>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</si>
  <si>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</si>
  <si>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</si>
  <si>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</si>
  <si>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</si>
  <si>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</si>
  <si>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</si>
  <si>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</si>
  <si>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</si>
  <si>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</si>
  <si>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</si>
  <si>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</si>
  <si>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</si>
  <si>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</si>
  <si>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</si>
  <si>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</si>
  <si>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</si>
  <si>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</si>
  <si>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</si>
  <si>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</si>
  <si>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</si>
  <si>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</si>
  <si>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</si>
  <si>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</si>
  <si>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</si>
  <si>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</si>
  <si>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</si>
  <si>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</si>
  <si>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</si>
  <si>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</si>
  <si>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</si>
  <si>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</si>
  <si>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</si>
  <si>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</si>
  <si>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</si>
  <si>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</si>
  <si>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</si>
  <si>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</si>
  <si>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</si>
  <si>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</si>
  <si>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</si>
  <si>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</si>
  <si>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</si>
  <si>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</si>
  <si>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</si>
  <si>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</si>
  <si>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</si>
  <si>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</si>
  <si>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</si>
  <si>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</si>
  <si>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</si>
  <si>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</si>
  <si>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</si>
  <si>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</si>
  <si>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</si>
  <si>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</si>
  <si>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</si>
  <si>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</si>
  <si>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</si>
  <si>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</si>
  <si>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</si>
  <si>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</si>
  <si>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</si>
  <si>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</si>
  <si>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</si>
  <si>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</si>
  <si>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</si>
  <si>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</si>
  <si>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</si>
  <si>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</si>
  <si>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</si>
  <si>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</si>
  <si>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</si>
  <si>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</si>
  <si>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</si>
  <si>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</si>
  <si>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</si>
  <si>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</si>
  <si>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</si>
  <si>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</si>
  <si>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</si>
  <si>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</si>
  <si>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</si>
  <si>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</si>
  <si>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</si>
  <si>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</si>
  <si>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</si>
  <si>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</si>
  <si>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</si>
  <si>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</si>
  <si>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</si>
  <si>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</si>
  <si>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</si>
  <si>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</si>
  <si>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</si>
  <si>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</si>
  <si>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</si>
  <si>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</si>
  <si>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</si>
  <si>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</si>
  <si>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</si>
  <si>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</si>
  <si>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</si>
  <si>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</si>
  <si>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</si>
  <si>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</si>
  <si>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</si>
  <si>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</si>
  <si>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</si>
  <si>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</si>
  <si>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</si>
  <si>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</si>
  <si>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</si>
  <si>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</si>
  <si>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</si>
  <si>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</si>
  <si>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</si>
  <si>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</si>
  <si>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</si>
  <si>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</si>
  <si>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</si>
  <si>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</si>
  <si>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</si>
  <si>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</si>
  <si>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</si>
  <si>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</si>
  <si>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</si>
  <si>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</si>
  <si>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</si>
  <si>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</si>
  <si>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</si>
  <si>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</si>
  <si>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</si>
  <si>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</si>
  <si>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</si>
  <si>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</si>
  <si>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</si>
  <si>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</si>
  <si>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</si>
  <si>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</si>
  <si>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</si>
  <si>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</si>
  <si>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</si>
  <si>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</si>
  <si>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</si>
  <si>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</si>
  <si>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</si>
  <si>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</si>
  <si>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</si>
  <si>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</si>
  <si>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</si>
  <si>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</si>
  <si>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</si>
  <si>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</si>
  <si>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</si>
  <si>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</si>
  <si>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</si>
  <si>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</si>
  <si>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</si>
  <si>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</si>
  <si>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</si>
  <si>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</si>
  <si>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</si>
  <si>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</si>
  <si>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</si>
  <si>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</si>
  <si>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</si>
  <si>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</si>
  <si>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</si>
  <si>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</si>
  <si>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</si>
  <si>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</si>
  <si>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</si>
  <si>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</si>
  <si>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</si>
  <si>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</si>
  <si>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</si>
  <si>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</si>
  <si>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</si>
  <si>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</si>
  <si>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</si>
  <si>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</si>
  <si>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</si>
  <si>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</si>
  <si>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</si>
  <si>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</si>
  <si>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</si>
  <si>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</si>
  <si>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</si>
  <si>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</si>
  <si>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</si>
  <si>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</si>
  <si>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</si>
  <si>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</si>
  <si>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</si>
  <si>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</si>
  <si>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</si>
  <si>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</si>
  <si>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</si>
  <si>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</si>
  <si>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</si>
  <si>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</si>
  <si>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</si>
  <si>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</si>
  <si>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</si>
  <si>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</si>
  <si>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</si>
  <si>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</si>
  <si>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</si>
  <si>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</si>
  <si>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</si>
  <si>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</si>
  <si>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</si>
  <si>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</si>
  <si>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</si>
  <si>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</si>
  <si>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</si>
  <si>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</si>
  <si>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</si>
  <si>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</si>
  <si>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</si>
  <si>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</si>
  <si>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</si>
  <si>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</si>
  <si>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</si>
  <si>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</si>
  <si>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</si>
  <si>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</si>
  <si>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</si>
  <si>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</si>
  <si>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</si>
  <si>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</si>
  <si>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</si>
  <si>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</si>
  <si>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</si>
  <si>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</si>
  <si>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</si>
  <si>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</si>
  <si>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</si>
  <si>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</si>
  <si>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</si>
  <si>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</si>
  <si>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</si>
  <si>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</si>
  <si>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</si>
  <si>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</si>
  <si>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</si>
  <si>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</si>
  <si>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</si>
  <si>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</si>
  <si>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</si>
  <si>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</si>
  <si>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</si>
  <si>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</si>
  <si>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</si>
  <si>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</si>
  <si>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</si>
  <si>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</si>
  <si>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</si>
  <si>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</si>
  <si>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</si>
  <si>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</si>
  <si>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</si>
  <si>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</si>
  <si>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</si>
  <si>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</si>
  <si>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</si>
  <si>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</si>
  <si>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</si>
  <si>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</si>
  <si>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</si>
  <si>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</si>
  <si>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</si>
  <si>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</si>
  <si>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</si>
  <si>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</si>
  <si>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</si>
  <si>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</si>
  <si>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</si>
  <si>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</si>
  <si>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</si>
  <si>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</si>
  <si>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</si>
  <si>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</si>
  <si>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</si>
  <si>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</si>
  <si>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</si>
  <si>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</si>
  <si>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</si>
  <si>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</si>
  <si>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</si>
  <si>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</si>
  <si>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</si>
  <si>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</si>
  <si>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</si>
  <si>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</si>
  <si>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</si>
  <si>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</si>
  <si>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</si>
  <si>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</si>
  <si>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</si>
  <si>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</si>
  <si>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</si>
  <si>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</si>
  <si>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</si>
  <si>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</si>
  <si>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</si>
  <si>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</si>
  <si>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</si>
  <si>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</si>
  <si>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</si>
  <si>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</si>
  <si>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</si>
  <si>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</si>
  <si>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</si>
  <si>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</si>
  <si>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</si>
  <si>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</si>
  <si>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</si>
  <si>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</si>
  <si>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</si>
  <si>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</si>
  <si>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</si>
  <si>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</si>
  <si>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</si>
  <si>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</si>
  <si>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</si>
  <si>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</si>
  <si>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</si>
  <si>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</si>
  <si>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</si>
  <si>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</si>
  <si>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</si>
  <si>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</si>
  <si>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</si>
  <si>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</si>
  <si>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</si>
  <si>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</si>
  <si>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</si>
  <si>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</si>
  <si>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</si>
  <si>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</si>
  <si>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</si>
  <si>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</si>
  <si>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</si>
  <si>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</si>
  <si>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</si>
  <si>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</si>
  <si>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</si>
  <si>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</si>
  <si>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</si>
  <si>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</si>
  <si>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</si>
  <si>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</si>
  <si>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</si>
  <si>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</si>
  <si>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</si>
  <si>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</si>
  <si>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</si>
  <si>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</si>
  <si>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</si>
  <si>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</si>
  <si>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</si>
  <si>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</si>
  <si>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</si>
  <si>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</si>
  <si>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</si>
  <si>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</si>
  <si>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</si>
  <si>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</si>
  <si>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</si>
  <si>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</si>
  <si>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</si>
  <si>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</si>
  <si>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</si>
  <si>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</si>
  <si>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</si>
  <si>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</si>
  <si>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</si>
  <si>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</si>
  <si>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</si>
  <si>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</si>
  <si>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</si>
  <si>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</si>
  <si>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</si>
  <si>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</si>
  <si>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</si>
  <si>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</si>
  <si>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</si>
  <si>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</si>
  <si>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</si>
  <si>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</si>
  <si>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</si>
  <si>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</si>
  <si>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</si>
  <si>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</si>
  <si>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</si>
  <si>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</si>
  <si>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</si>
  <si>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</si>
  <si>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</si>
  <si>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</si>
  <si>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</si>
  <si>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</si>
  <si>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</si>
  <si>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</si>
  <si>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</si>
  <si>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</si>
  <si>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</si>
  <si>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</si>
  <si>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</si>
  <si>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</si>
  <si>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</si>
  <si>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</si>
  <si>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</si>
  <si>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</si>
  <si>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</si>
  <si>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</si>
  <si>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</si>
  <si>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</si>
  <si>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</si>
  <si>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</si>
  <si>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</si>
  <si>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</si>
  <si>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</si>
  <si>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</si>
  <si>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</si>
  <si>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</si>
  <si>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</si>
  <si>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</si>
  <si>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</si>
  <si>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</si>
  <si>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</si>
  <si>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</si>
  <si>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</si>
  <si>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</si>
  <si>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</si>
  <si>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</si>
  <si>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</si>
  <si>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</si>
  <si>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</si>
  <si>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</si>
  <si>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</si>
  <si>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</si>
  <si>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</si>
  <si>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</si>
  <si>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</si>
  <si>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</si>
  <si>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</si>
  <si>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</si>
  <si>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</si>
  <si>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</si>
  <si>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</si>
  <si>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</si>
  <si>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</si>
  <si>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</si>
  <si>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</si>
  <si>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</si>
  <si>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</si>
  <si>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</si>
  <si>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</si>
  <si>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</si>
  <si>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</si>
  <si>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</si>
  <si>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</si>
  <si>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</si>
  <si>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</si>
  <si>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</si>
  <si>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</si>
  <si>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</si>
  <si>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</si>
  <si>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</si>
  <si>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</si>
  <si>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</si>
  <si>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</si>
  <si>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</si>
  <si>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</si>
  <si>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</si>
  <si>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</si>
  <si>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</si>
  <si>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</si>
  <si>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</si>
  <si>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</si>
  <si>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</si>
  <si>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</si>
  <si>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</si>
  <si>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</si>
  <si>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</si>
  <si>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</si>
  <si>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</si>
  <si>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</si>
  <si>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</si>
  <si>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</si>
  <si>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</si>
  <si>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</si>
  <si>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</si>
  <si>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</si>
  <si>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</si>
  <si>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</si>
  <si>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</si>
  <si>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</si>
  <si>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</si>
  <si>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</si>
  <si>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</si>
  <si>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</si>
  <si>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</si>
  <si>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</si>
  <si>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</si>
  <si>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</si>
  <si>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</si>
  <si>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</si>
  <si>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</si>
  <si>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</si>
  <si>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</si>
  <si>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</si>
  <si>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</si>
  <si>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</si>
  <si>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</si>
  <si>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</si>
  <si>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</si>
  <si>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</si>
  <si>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</si>
  <si>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</si>
  <si>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</si>
  <si>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</si>
  <si>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</si>
  <si>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</si>
  <si>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</si>
  <si>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</si>
  <si>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</si>
  <si>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</si>
  <si>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</si>
  <si>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</si>
  <si>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</si>
  <si>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</si>
  <si>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</si>
  <si>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</si>
  <si>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</si>
  <si>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</si>
  <si>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</si>
  <si>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</si>
  <si>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</si>
  <si>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</si>
  <si>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</si>
  <si>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</si>
  <si>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</si>
  <si>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</si>
  <si>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</si>
  <si>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</si>
  <si>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</si>
  <si>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</si>
  <si>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</si>
  <si>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</si>
  <si>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</si>
  <si>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</si>
  <si>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</si>
  <si>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</si>
  <si>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</si>
  <si>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</si>
  <si>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</si>
  <si>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</si>
  <si>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</si>
  <si>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</si>
  <si>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</si>
  <si>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</si>
  <si>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</si>
  <si>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</si>
  <si>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</si>
  <si>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</si>
  <si>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</si>
  <si>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</si>
  <si>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</si>
  <si>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</si>
  <si>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</si>
  <si>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</si>
  <si>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</si>
  <si>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</si>
  <si>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</si>
  <si>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</si>
  <si>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</si>
  <si>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</si>
  <si>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</si>
  <si>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</si>
  <si>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</si>
  <si>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</si>
  <si>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</si>
  <si>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</si>
  <si>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</si>
  <si>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</si>
  <si>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</si>
  <si>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</si>
  <si>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</si>
  <si>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</si>
  <si>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</si>
  <si>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</si>
  <si>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</si>
  <si>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</si>
  <si>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</si>
  <si>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</si>
  <si>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</si>
  <si>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</si>
  <si>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</si>
  <si>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</si>
  <si>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</si>
  <si>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</si>
  <si>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</si>
  <si>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</si>
  <si>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</si>
  <si>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</si>
  <si>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</si>
  <si>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</si>
  <si>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</si>
  <si>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</si>
  <si>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</si>
  <si>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</si>
  <si>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</si>
  <si>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</si>
  <si>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</si>
  <si>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</si>
  <si>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</si>
  <si>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</si>
  <si>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</si>
  <si>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</si>
  <si>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</si>
  <si>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</si>
  <si>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</si>
  <si>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</si>
  <si>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</si>
  <si>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</si>
  <si>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</si>
  <si>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</si>
  <si>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</si>
  <si>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</si>
  <si>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</si>
  <si>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</si>
  <si>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</si>
  <si>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</si>
  <si>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</si>
  <si>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</si>
  <si>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</si>
  <si>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</si>
  <si>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</si>
  <si>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</si>
  <si>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</si>
  <si>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</si>
  <si>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</si>
  <si>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</si>
  <si>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</si>
  <si>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</si>
  <si>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</si>
  <si>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</si>
  <si>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</si>
  <si>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</si>
  <si>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</si>
  <si>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</si>
  <si>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</si>
  <si>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</si>
  <si>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</si>
  <si>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</si>
  <si>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</si>
  <si>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</si>
  <si>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</si>
  <si>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</si>
  <si>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</si>
  <si>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</si>
  <si>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</si>
  <si>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</si>
  <si>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</si>
  <si>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</si>
  <si>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</si>
  <si>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</si>
  <si>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</si>
  <si>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</si>
  <si>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</si>
  <si>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</si>
  <si>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</si>
  <si>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</si>
  <si>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</si>
  <si>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</si>
  <si>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</si>
  <si>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</si>
  <si>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</si>
  <si>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</si>
  <si>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</si>
  <si>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</si>
  <si>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</si>
  <si>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</si>
  <si>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</si>
  <si>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</si>
  <si>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</si>
  <si>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</si>
  <si>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</si>
  <si>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</si>
  <si>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</si>
  <si>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</si>
  <si>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</si>
  <si>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</si>
  <si>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</si>
  <si>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</si>
  <si>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</si>
  <si>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</si>
  <si>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</si>
  <si>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</si>
  <si>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</si>
  <si>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</si>
  <si>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</si>
  <si>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</si>
  <si>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</si>
  <si>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</si>
  <si>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</si>
  <si>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</si>
  <si>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</si>
  <si>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</si>
  <si>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</si>
  <si>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</si>
  <si>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</si>
  <si>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</si>
  <si>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</si>
  <si>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</si>
  <si>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</si>
  <si>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</si>
  <si>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</si>
  <si>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</si>
  <si>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</si>
  <si>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</si>
  <si>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</si>
  <si>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</si>
  <si>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</si>
  <si>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</si>
  <si>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</si>
  <si>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</si>
  <si>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</si>
  <si>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</si>
  <si>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</si>
  <si>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</si>
  <si>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</si>
  <si>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</si>
  <si>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</si>
  <si>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</si>
  <si>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</si>
  <si>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</si>
  <si>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</si>
  <si>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</si>
  <si>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</si>
  <si>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</si>
  <si>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</si>
  <si>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</si>
  <si>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</si>
  <si>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</si>
  <si>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</si>
  <si>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</si>
  <si>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</si>
  <si>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</si>
  <si>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</si>
  <si>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</si>
  <si>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</si>
  <si>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</si>
  <si>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</si>
  <si>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</si>
  <si>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</si>
  <si>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</si>
  <si>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</si>
  <si>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</si>
  <si>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</si>
  <si>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</si>
  <si>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</si>
  <si>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</si>
  <si>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</si>
  <si>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</si>
  <si>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</si>
  <si>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</si>
  <si>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</si>
  <si>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</si>
  <si>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</si>
  <si>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</si>
  <si>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</si>
  <si>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</si>
  <si>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</si>
  <si>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</si>
  <si>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</si>
  <si>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</si>
  <si>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</si>
  <si>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</si>
  <si>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</si>
  <si>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</si>
  <si>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</si>
  <si>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</si>
  <si>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</si>
  <si>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</si>
  <si>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</si>
  <si>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</si>
  <si>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</si>
  <si>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</si>
  <si>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</si>
  <si>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</si>
  <si>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</si>
  <si>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</si>
  <si>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</si>
  <si>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</si>
  <si>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</si>
  <si>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</si>
  <si>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</si>
  <si>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</si>
  <si>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</si>
  <si>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</si>
  <si>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</si>
  <si>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</si>
  <si>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</si>
  <si>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</si>
  <si>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</si>
  <si>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</si>
  <si>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</si>
  <si>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</si>
  <si>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</si>
  <si>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</si>
  <si>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</si>
  <si>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</si>
  <si>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</si>
  <si>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</si>
  <si>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</si>
  <si>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</si>
  <si>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</si>
  <si>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</si>
  <si>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</si>
  <si>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</si>
  <si>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</si>
  <si>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</si>
  <si>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</si>
  <si>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</si>
  <si>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</si>
  <si>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</si>
  <si>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</si>
  <si>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</si>
  <si>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</si>
  <si>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</si>
  <si>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</si>
  <si>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</si>
  <si>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</si>
  <si>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</si>
  <si>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</si>
  <si>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</si>
  <si>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</si>
  <si>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</si>
  <si>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</si>
  <si>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</si>
  <si>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</si>
  <si>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</si>
  <si>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</si>
  <si>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</si>
  <si>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</si>
  <si>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</si>
  <si>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</si>
  <si>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</si>
  <si>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</si>
  <si>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</si>
  <si>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</si>
  <si>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</si>
  <si>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</si>
  <si>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</si>
  <si>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</si>
  <si>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</si>
  <si>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</si>
  <si>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</si>
  <si>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</si>
  <si>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</si>
  <si>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</si>
  <si>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</si>
  <si>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</si>
  <si>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</si>
  <si>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</si>
  <si>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</si>
  <si>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</si>
  <si>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</si>
  <si>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</si>
  <si>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</si>
  <si>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</si>
  <si>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</si>
  <si>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</si>
  <si>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</si>
  <si>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</si>
  <si>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</si>
  <si>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</si>
  <si>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</si>
  <si>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</si>
  <si>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</si>
  <si>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</si>
  <si>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</si>
  <si>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</si>
  <si>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</si>
  <si>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</si>
  <si>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</si>
  <si>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</si>
  <si>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</si>
  <si>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</si>
  <si>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</si>
  <si>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</si>
  <si>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</si>
  <si>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</si>
  <si>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</si>
  <si>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</si>
  <si>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</si>
  <si>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</si>
  <si>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</si>
  <si>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</si>
  <si>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</si>
  <si>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</si>
  <si>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</si>
  <si>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</si>
  <si>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</si>
  <si>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</si>
  <si>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</si>
  <si>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</si>
  <si>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</si>
  <si>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</si>
  <si>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</si>
  <si>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</si>
  <si>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</si>
  <si>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</si>
  <si>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</si>
  <si>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</si>
  <si>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</si>
  <si>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</si>
  <si>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</si>
  <si>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</si>
  <si>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</si>
  <si>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</si>
  <si>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</si>
  <si>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</si>
  <si>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</si>
  <si>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</si>
  <si>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</si>
  <si>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</si>
  <si>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</si>
  <si>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</si>
  <si>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</si>
  <si>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</si>
  <si>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</si>
  <si>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</si>
  <si>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</si>
  <si>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</si>
  <si>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</si>
  <si>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</si>
  <si>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</si>
  <si>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</si>
  <si>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</si>
  <si>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</si>
  <si>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</si>
  <si>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</si>
  <si>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</si>
  <si>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</si>
  <si>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</si>
  <si>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</si>
  <si>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</si>
  <si>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</si>
  <si>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</si>
  <si>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</si>
  <si>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</si>
  <si>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</si>
  <si>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</si>
  <si>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</si>
  <si>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</si>
  <si>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</si>
  <si>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</si>
  <si>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</si>
  <si>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</si>
  <si>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</si>
  <si>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</si>
  <si>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</si>
  <si>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</si>
  <si>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</si>
  <si>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</si>
  <si>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</si>
  <si>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</si>
  <si>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</si>
  <si>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</si>
  <si>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</si>
  <si>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</si>
  <si>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</si>
  <si>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</si>
  <si>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</si>
  <si>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</si>
  <si>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</si>
  <si>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</si>
  <si>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</si>
  <si>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</si>
  <si>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</si>
  <si>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</si>
  <si>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</si>
  <si>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</si>
  <si>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</si>
  <si>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</si>
  <si>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</si>
  <si>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</si>
  <si>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</si>
  <si>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</si>
  <si>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</si>
  <si>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</si>
  <si>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</si>
  <si>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</si>
  <si>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</si>
  <si>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</si>
  <si>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</si>
  <si>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</si>
  <si>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</si>
  <si>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</si>
  <si>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</si>
  <si>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</si>
  <si>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</si>
  <si>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</si>
  <si>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</si>
  <si>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</si>
  <si>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</si>
  <si>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</si>
  <si>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</si>
  <si>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</si>
  <si>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</si>
  <si>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</si>
  <si>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</si>
  <si>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</si>
  <si>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</si>
  <si>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</si>
  <si>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</si>
  <si>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</si>
  <si>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</si>
  <si>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</si>
  <si>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</si>
  <si>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</si>
  <si>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</si>
  <si>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</si>
  <si>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</si>
  <si>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</si>
  <si>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</si>
  <si>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</si>
  <si>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</si>
  <si>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</si>
  <si>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</si>
  <si>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</si>
  <si>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</si>
  <si>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</si>
  <si>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</si>
  <si>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</si>
  <si>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</si>
  <si>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</si>
  <si>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</si>
  <si>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</si>
  <si>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</si>
  <si>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</si>
  <si>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</si>
  <si>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</si>
  <si>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</si>
  <si>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</si>
  <si>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</si>
  <si>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</si>
  <si>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</si>
  <si>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</si>
  <si>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</si>
  <si>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</si>
  <si>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</si>
  <si>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</si>
  <si>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</si>
  <si>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</si>
  <si>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</si>
  <si>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</si>
  <si>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</si>
  <si>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</si>
  <si>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</si>
  <si>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</si>
  <si>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</si>
  <si>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</si>
  <si>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</si>
  <si>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</si>
  <si>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</si>
  <si>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</si>
  <si>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</si>
  <si>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</si>
  <si>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</si>
  <si>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</si>
  <si>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</si>
  <si>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</si>
  <si>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</si>
  <si>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</si>
  <si>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</si>
  <si>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</si>
  <si>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</si>
  <si>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</si>
  <si>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</si>
  <si>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</si>
  <si>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</si>
  <si>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</si>
  <si>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</si>
  <si>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</si>
  <si>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</si>
  <si>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</si>
  <si>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</si>
  <si>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</si>
  <si>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</si>
  <si>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</si>
  <si>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</si>
  <si>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</si>
  <si>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</si>
  <si>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</si>
  <si>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</si>
  <si>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</si>
  <si>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</si>
  <si>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</si>
  <si>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</si>
  <si>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</si>
  <si>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</si>
  <si>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</si>
  <si>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</si>
  <si>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</si>
  <si>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</si>
  <si>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</si>
  <si>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</si>
  <si>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</si>
  <si>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</si>
  <si>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</si>
  <si>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</si>
  <si>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</si>
  <si>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</si>
  <si>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</si>
  <si>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</si>
  <si>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</si>
  <si>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</si>
  <si>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</si>
  <si>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</si>
  <si>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</si>
  <si>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</si>
  <si>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</si>
  <si>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</si>
  <si>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</si>
  <si>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</si>
  <si>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</si>
  <si>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</si>
  <si>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</si>
  <si>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</si>
  <si>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</si>
  <si>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</si>
  <si>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</si>
  <si>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</si>
  <si>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</si>
  <si>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</si>
  <si>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</si>
  <si>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</si>
  <si>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</si>
  <si>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</si>
  <si>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</si>
  <si>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</si>
  <si>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</si>
  <si>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</si>
  <si>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</si>
  <si>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</si>
  <si>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</si>
  <si>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</si>
  <si>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</si>
  <si>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</si>
  <si>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</si>
  <si>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</si>
  <si>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</si>
  <si>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</si>
  <si>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</si>
  <si>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</si>
  <si>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</si>
  <si>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</si>
  <si>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</si>
  <si>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</si>
  <si>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</si>
  <si>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</si>
  <si>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</si>
  <si>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</si>
  <si>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</si>
  <si>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</si>
  <si>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</si>
  <si>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</si>
  <si>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</si>
  <si>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</si>
  <si>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</si>
  <si>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</si>
  <si>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</si>
  <si>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</si>
  <si>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</si>
  <si>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</si>
  <si>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</si>
  <si>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</si>
  <si>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</si>
  <si>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</si>
  <si>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</si>
  <si>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</si>
  <si>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</si>
  <si>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</si>
  <si>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</si>
  <si>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</si>
  <si>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</si>
  <si>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</si>
  <si>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</si>
  <si>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</si>
  <si>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</si>
  <si>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</si>
  <si>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</si>
  <si>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</si>
  <si>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</si>
  <si>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</si>
  <si>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</si>
  <si>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</si>
  <si>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</si>
  <si>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</si>
  <si>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</si>
  <si>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</si>
  <si>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</si>
  <si>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</si>
  <si>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</si>
  <si>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</si>
  <si>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</si>
  <si>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</si>
  <si>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</si>
  <si>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</si>
  <si>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</si>
  <si>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</si>
  <si>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</si>
  <si>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</si>
  <si>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</si>
  <si>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</si>
  <si>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</si>
  <si>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</si>
  <si>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</si>
  <si>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</si>
  <si>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</si>
  <si>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</si>
  <si>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</si>
  <si>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</si>
  <si>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</si>
  <si>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</si>
  <si>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</si>
  <si>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</si>
  <si>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</si>
  <si>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</si>
  <si>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</si>
  <si>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</si>
  <si>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</si>
  <si>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</si>
  <si>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</si>
  <si>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</si>
  <si>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</si>
  <si>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</si>
  <si>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</si>
  <si>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</si>
  <si>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</si>
  <si>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</si>
  <si>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</si>
  <si>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</si>
  <si>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</si>
  <si>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</si>
  <si>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</si>
  <si>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</si>
  <si>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</si>
  <si>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</si>
  <si>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</si>
  <si>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</si>
  <si>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</si>
  <si>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</si>
  <si>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</si>
  <si>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</si>
  <si>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</si>
  <si>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</si>
  <si>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</si>
  <si>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</si>
  <si>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</si>
  <si>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</si>
  <si>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</si>
  <si>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</si>
  <si>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</si>
  <si>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</si>
  <si>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</si>
  <si>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</si>
  <si>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</si>
  <si>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</si>
  <si>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</si>
  <si>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</si>
  <si>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</si>
  <si>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</si>
  <si>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</si>
  <si>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</si>
  <si>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</si>
  <si>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</si>
  <si>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</si>
  <si>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</si>
  <si>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</si>
  <si>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</si>
  <si>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</si>
  <si>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</si>
  <si>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</si>
  <si>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</si>
  <si>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</si>
  <si>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</si>
  <si>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</si>
  <si>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</si>
  <si>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</si>
  <si>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</si>
  <si>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</si>
  <si>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</si>
  <si>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</si>
  <si>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</si>
  <si>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</si>
  <si>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</si>
  <si>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</si>
  <si>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</si>
  <si>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</si>
  <si>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</si>
  <si>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</si>
  <si>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</si>
  <si>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</si>
  <si>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</si>
  <si>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</si>
  <si>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</si>
  <si>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</si>
  <si>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</si>
  <si>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</si>
  <si>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</si>
  <si>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</si>
  <si>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</si>
  <si>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</si>
  <si>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</si>
  <si>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</si>
  <si>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</si>
  <si>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</si>
  <si>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</si>
  <si>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</si>
  <si>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</si>
  <si>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</si>
  <si>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</si>
  <si>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</si>
  <si>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</si>
  <si>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</si>
  <si>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</si>
  <si>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</si>
  <si>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</si>
  <si>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</si>
  <si>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</si>
  <si>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</si>
  <si>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</si>
  <si>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</si>
  <si>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</si>
  <si>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</si>
  <si>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</si>
  <si>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</si>
  <si>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</si>
  <si>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</si>
  <si>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</si>
  <si>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</si>
  <si>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</si>
  <si>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</si>
  <si>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</si>
  <si>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</si>
  <si>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</si>
  <si>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</si>
  <si>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</si>
  <si>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</si>
  <si>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</si>
  <si>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</si>
  <si>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</si>
  <si>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</si>
  <si>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</si>
  <si>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</si>
  <si>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</si>
  <si>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</si>
  <si>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</si>
  <si>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</si>
  <si>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</si>
  <si>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</si>
  <si>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</si>
  <si>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</si>
  <si>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</si>
  <si>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</si>
  <si>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</si>
  <si>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</si>
  <si>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</si>
  <si>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</si>
  <si>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</si>
  <si>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</si>
  <si>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</si>
  <si>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</si>
  <si>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</si>
  <si>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</si>
  <si>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</si>
  <si>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</si>
  <si>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</si>
  <si>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</si>
  <si>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</si>
  <si>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</si>
  <si>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</si>
  <si>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</si>
  <si>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</si>
  <si>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</si>
  <si>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</si>
  <si>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</si>
  <si>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</si>
  <si>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</si>
  <si>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</si>
  <si>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</si>
  <si>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</si>
  <si>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</si>
  <si>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</si>
  <si>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</si>
  <si>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</si>
  <si>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</si>
  <si>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</si>
  <si>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</si>
  <si>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</si>
  <si>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</si>
  <si>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</si>
  <si>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</si>
  <si>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</si>
  <si>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</si>
  <si>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</si>
  <si>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</si>
  <si>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</si>
  <si>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</si>
  <si>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</si>
  <si>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</si>
  <si>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</si>
  <si>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</si>
  <si>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</si>
  <si>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</si>
  <si>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</si>
  <si>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</si>
  <si>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</si>
  <si>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</si>
  <si>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</si>
  <si>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</si>
  <si>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</si>
  <si>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</si>
  <si>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</si>
  <si>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</si>
  <si>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</si>
  <si>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</si>
  <si>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</si>
  <si>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</si>
  <si>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</si>
  <si>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</si>
  <si>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</si>
  <si>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</si>
  <si>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</si>
  <si>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</si>
  <si>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</si>
  <si>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</si>
  <si>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</si>
  <si>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</si>
  <si>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</si>
  <si>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</si>
  <si>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</si>
  <si>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</si>
  <si>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</si>
  <si>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</si>
  <si>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</si>
  <si>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</si>
  <si>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</si>
  <si>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</si>
  <si>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</si>
  <si>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</si>
  <si>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</si>
  <si>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</si>
  <si>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</si>
  <si>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</si>
  <si>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</si>
  <si>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</si>
  <si>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</si>
  <si>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</si>
  <si>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</si>
  <si>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</si>
  <si>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</si>
  <si>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</si>
  <si>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</si>
  <si>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</si>
  <si>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</si>
  <si>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</si>
  <si>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</si>
  <si>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</si>
  <si>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</si>
  <si>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</si>
  <si>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</si>
  <si>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</si>
  <si>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</si>
  <si>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</si>
  <si>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</si>
  <si>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</si>
  <si>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</si>
  <si>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</si>
  <si>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</si>
  <si>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</si>
  <si>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</si>
  <si>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</si>
  <si>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</si>
  <si>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</si>
  <si>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</si>
  <si>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</si>
  <si>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</si>
  <si>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</si>
  <si>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</si>
  <si>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</si>
  <si>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</si>
  <si>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</si>
  <si>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</si>
  <si>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</si>
  <si>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</si>
  <si>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</si>
  <si>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</si>
  <si>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</si>
  <si>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</si>
  <si>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</si>
  <si>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</si>
  <si>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</si>
  <si>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</si>
  <si>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</si>
  <si>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</si>
  <si>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</si>
  <si>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</si>
  <si>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</si>
  <si>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</si>
  <si>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</si>
  <si>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</si>
  <si>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</si>
  <si>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</si>
  <si>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</si>
  <si>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</si>
  <si>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</si>
  <si>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</si>
  <si>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</si>
  <si>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</si>
  <si>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</si>
  <si>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</si>
  <si>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</si>
  <si>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</si>
  <si>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</si>
  <si>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</si>
  <si>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</si>
  <si>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</si>
  <si>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</si>
  <si>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</si>
  <si>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</si>
  <si>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</si>
  <si>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</si>
  <si>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</si>
  <si>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</si>
  <si>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</si>
  <si>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</si>
  <si>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</si>
  <si>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</si>
  <si>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</si>
  <si>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</si>
  <si>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</si>
  <si>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</si>
  <si>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</si>
  <si>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</si>
  <si>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</si>
  <si>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</si>
  <si>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</si>
  <si>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</si>
  <si>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</si>
  <si>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</si>
  <si>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</si>
  <si>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</si>
  <si>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</si>
  <si>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</si>
  <si>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</si>
  <si>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</si>
  <si>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</si>
  <si>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</si>
  <si>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</si>
  <si>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</si>
  <si>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</si>
  <si>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</si>
  <si>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</si>
  <si>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</si>
  <si>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</si>
  <si>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</si>
  <si>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</si>
  <si>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</si>
  <si>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</si>
  <si>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</si>
  <si>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</si>
  <si>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</si>
  <si>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</si>
  <si>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</si>
  <si>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</si>
  <si>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</si>
  <si>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</si>
  <si>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</si>
  <si>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</si>
  <si>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</si>
  <si>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</si>
  <si>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</si>
  <si>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</si>
  <si>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</si>
  <si>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</si>
  <si>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</si>
  <si>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</si>
  <si>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</si>
  <si>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</si>
  <si>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</si>
  <si>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</si>
  <si>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</si>
  <si>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</si>
  <si>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</si>
  <si>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</si>
  <si>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</si>
  <si>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</si>
  <si>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</si>
  <si>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</si>
  <si>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</si>
  <si>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</si>
  <si>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</si>
  <si>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</si>
  <si>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</si>
  <si>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</si>
  <si>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</si>
  <si>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</si>
  <si>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</si>
  <si>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</si>
  <si>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</si>
  <si>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</si>
  <si>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</si>
  <si>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</si>
  <si>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</si>
  <si>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</si>
  <si>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</si>
  <si>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</si>
  <si>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</si>
  <si>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</si>
  <si>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</si>
  <si>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</si>
  <si>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</si>
  <si>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</si>
  <si>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</si>
  <si>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</si>
  <si>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</si>
  <si>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</si>
  <si>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</si>
  <si>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</si>
  <si>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</si>
  <si>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</si>
  <si>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</si>
  <si>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</si>
  <si>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</si>
  <si>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</si>
  <si>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</si>
  <si>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</si>
  <si>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</si>
  <si>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</si>
  <si>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</si>
  <si>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</si>
  <si>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</si>
  <si>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</si>
  <si>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</si>
  <si>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</si>
  <si>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</si>
  <si>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</si>
  <si>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</si>
  <si>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</si>
  <si>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</si>
  <si>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</si>
  <si>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</si>
  <si>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</si>
  <si>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</si>
  <si>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</si>
  <si>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</si>
  <si>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</si>
  <si>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</si>
  <si>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</si>
  <si>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</si>
  <si>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</si>
  <si>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</si>
  <si>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</si>
  <si>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</si>
  <si>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</si>
  <si>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</si>
  <si>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</si>
  <si>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</si>
  <si>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</si>
  <si>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</si>
  <si>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</si>
  <si>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</si>
  <si>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</si>
  <si>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</si>
  <si>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</si>
  <si>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</si>
  <si>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</si>
  <si>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</si>
  <si>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</si>
  <si>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</si>
  <si>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</si>
  <si>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</si>
  <si>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</si>
  <si>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</si>
  <si>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</si>
  <si>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</si>
  <si>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</si>
  <si>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</si>
  <si>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</si>
  <si>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</si>
  <si>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</si>
  <si>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</si>
  <si>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</si>
  <si>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</si>
  <si>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</si>
  <si>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</si>
  <si>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</si>
  <si>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</si>
  <si>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</si>
  <si>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</si>
  <si>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</si>
  <si>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</si>
  <si>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</si>
  <si>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</si>
  <si>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</si>
  <si>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</si>
  <si>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</si>
  <si>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</si>
  <si>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</si>
  <si>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</si>
  <si>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</si>
  <si>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</si>
  <si>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</si>
  <si>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</si>
  <si>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</si>
  <si>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</si>
  <si>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</si>
  <si>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</si>
  <si>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</si>
  <si>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</si>
  <si>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</si>
  <si>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</si>
  <si>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</si>
  <si>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</si>
  <si>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</si>
  <si>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</si>
  <si>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</si>
  <si>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</si>
  <si>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</si>
  <si>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</si>
  <si>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</si>
  <si>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</si>
  <si>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</si>
  <si>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</si>
  <si>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</si>
  <si>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</si>
  <si>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</si>
  <si>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</si>
  <si>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</si>
  <si>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</si>
  <si>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</si>
  <si>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</si>
  <si>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</si>
  <si>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</si>
  <si>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</si>
  <si>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</si>
  <si>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</si>
  <si>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</si>
  <si>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</si>
  <si>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</si>
  <si>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</si>
  <si>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</si>
  <si>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</si>
  <si>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</si>
  <si>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</si>
  <si>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</si>
  <si>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</si>
  <si>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</si>
  <si>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</si>
  <si>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</si>
  <si>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</si>
  <si>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</si>
  <si>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</si>
  <si>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</si>
  <si>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</si>
  <si>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</si>
  <si>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</si>
  <si>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</si>
  <si>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</si>
  <si>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</si>
  <si>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</si>
  <si>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</si>
  <si>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</si>
  <si>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</si>
  <si>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</si>
  <si>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</si>
  <si>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</si>
  <si>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</si>
  <si>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</si>
  <si>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</si>
  <si>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</si>
  <si>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</si>
  <si>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</si>
  <si>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</si>
  <si>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</si>
  <si>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</si>
  <si>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</si>
  <si>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</si>
  <si>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</si>
  <si>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</si>
  <si>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</si>
  <si>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</si>
  <si>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</si>
  <si>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</si>
  <si>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</si>
  <si>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</si>
  <si>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</si>
  <si>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</si>
  <si>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</si>
  <si>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</si>
  <si>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</si>
  <si>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</si>
  <si>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</si>
  <si>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</si>
  <si>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</si>
  <si>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</si>
  <si>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</si>
  <si>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</si>
  <si>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</si>
  <si>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</si>
  <si>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</si>
  <si>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</si>
  <si>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</si>
  <si>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</si>
  <si>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</si>
  <si>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</si>
  <si>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</si>
  <si>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</si>
  <si>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</si>
  <si>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</si>
  <si>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</si>
  <si>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</si>
  <si>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</si>
  <si>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</si>
  <si>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</si>
  <si>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</si>
  <si>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</si>
  <si>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</si>
  <si>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</si>
  <si>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</si>
  <si>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</si>
  <si>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</si>
  <si>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</si>
  <si>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</si>
  <si>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</si>
  <si>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</si>
  <si>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</si>
  <si>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</si>
  <si>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</si>
  <si>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</si>
  <si>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</si>
  <si>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</si>
  <si>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</si>
  <si>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</si>
  <si>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</si>
  <si>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</si>
  <si>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</si>
  <si>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</si>
  <si>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</si>
  <si>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</si>
  <si>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</si>
  <si>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</si>
  <si>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</si>
  <si>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</si>
  <si>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</si>
  <si>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</si>
  <si>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</si>
  <si>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</si>
  <si>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</si>
  <si>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</si>
  <si>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</si>
  <si>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</si>
  <si>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</si>
  <si>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</si>
  <si>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</si>
  <si>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</si>
  <si>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</si>
  <si>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</si>
  <si>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</si>
  <si>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</si>
  <si>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</si>
  <si>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</si>
  <si>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</si>
  <si>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</si>
  <si>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</si>
  <si>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</si>
  <si>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</si>
  <si>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</si>
  <si>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</si>
  <si>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</si>
  <si>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</si>
  <si>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</si>
  <si>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</si>
  <si>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</si>
  <si>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</si>
  <si>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</si>
  <si>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</si>
  <si>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</si>
  <si>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</si>
  <si>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</si>
  <si>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</si>
  <si>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</si>
  <si>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</si>
  <si>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</si>
  <si>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</si>
  <si>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</si>
  <si>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</si>
  <si>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</si>
  <si>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</si>
  <si>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</si>
  <si>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</si>
  <si>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</si>
  <si>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</si>
  <si>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</si>
  <si>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</si>
  <si>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</si>
  <si>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</si>
  <si>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</si>
  <si>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</si>
  <si>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</si>
  <si>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</si>
  <si>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</si>
  <si>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</si>
  <si>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</si>
  <si>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</si>
  <si>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</si>
  <si>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</si>
  <si>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</si>
  <si>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</si>
  <si>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</si>
  <si>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</si>
  <si>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</si>
  <si>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</si>
  <si>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</si>
  <si>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</si>
  <si>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</si>
  <si>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</si>
  <si>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</si>
  <si>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</si>
  <si>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</si>
  <si>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</si>
  <si>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</si>
  <si>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</si>
  <si>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</si>
  <si>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</si>
  <si>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</si>
  <si>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</si>
  <si>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</si>
  <si>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</si>
  <si>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</si>
  <si>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</si>
  <si>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</si>
  <si>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</si>
  <si>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</si>
  <si>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</si>
  <si>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</si>
  <si>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</si>
  <si>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</si>
  <si>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</si>
  <si>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</si>
  <si>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</si>
  <si>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</si>
  <si>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</si>
  <si>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</si>
  <si>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</si>
  <si>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</si>
  <si>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</si>
  <si>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</si>
  <si>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</si>
  <si>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</si>
  <si>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</si>
  <si>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</si>
  <si>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</si>
  <si>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</si>
  <si>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</si>
  <si>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</si>
  <si>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</si>
  <si>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</si>
  <si>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</si>
  <si>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</si>
  <si>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</si>
  <si>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</si>
  <si>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</si>
  <si>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</si>
  <si>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</si>
  <si>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</si>
  <si>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</si>
  <si>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</si>
  <si>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</si>
  <si>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</si>
  <si>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</si>
  <si>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</si>
  <si>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</si>
  <si>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</si>
  <si>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</si>
  <si>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</si>
  <si>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</si>
  <si>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</si>
  <si>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</si>
  <si>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</si>
  <si>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</si>
  <si>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</si>
  <si>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</si>
  <si>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</si>
  <si>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</si>
  <si>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</si>
  <si>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</si>
  <si>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</si>
  <si>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</si>
  <si>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</si>
  <si>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</si>
  <si>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</si>
  <si>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</si>
  <si>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</si>
  <si>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</si>
  <si>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</si>
  <si>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</si>
  <si>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</si>
  <si>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</si>
  <si>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</si>
  <si>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</si>
  <si>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</si>
  <si>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</si>
  <si>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</si>
  <si>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</si>
  <si>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</si>
  <si>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</si>
  <si>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</si>
  <si>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</si>
  <si>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</si>
  <si>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</si>
  <si>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</si>
  <si>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</si>
  <si>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</si>
  <si>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</si>
  <si>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</si>
  <si>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</si>
  <si>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</si>
  <si>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</si>
  <si>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</si>
  <si>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</si>
  <si>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</si>
  <si>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</si>
  <si>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</si>
  <si>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</si>
  <si>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</si>
  <si>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</si>
  <si>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</si>
  <si>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</si>
  <si>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</si>
  <si>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</si>
  <si>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</si>
  <si>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</si>
  <si>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</si>
  <si>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</si>
  <si>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</si>
  <si>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</si>
  <si>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</si>
  <si>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</si>
  <si>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</si>
  <si>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</si>
  <si>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</si>
  <si>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</si>
  <si>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</si>
  <si>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</si>
  <si>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</si>
  <si>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</si>
  <si>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</si>
  <si>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</si>
  <si>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</si>
  <si>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</si>
  <si>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</si>
  <si>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</si>
  <si>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</si>
  <si>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</si>
  <si>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</si>
  <si>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</si>
  <si>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</si>
  <si>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</si>
  <si>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</si>
  <si>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</si>
  <si>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</si>
  <si>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</si>
  <si>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</si>
  <si>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</si>
  <si>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</si>
  <si>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</si>
  <si>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</si>
  <si>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</si>
  <si>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</si>
  <si>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</si>
  <si>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</si>
  <si>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</si>
  <si>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</si>
  <si>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</si>
  <si>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</si>
  <si>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</si>
  <si>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</si>
  <si>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</si>
  <si>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</si>
  <si>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</si>
  <si>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</si>
  <si>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</si>
  <si>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</si>
  <si>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</si>
  <si>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</si>
  <si>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</si>
  <si>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</si>
  <si>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</si>
  <si>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</si>
  <si>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</si>
  <si>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</si>
  <si>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</si>
  <si>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</si>
  <si>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</si>
  <si>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</si>
  <si>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</si>
  <si>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</si>
  <si>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</si>
  <si>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</si>
  <si>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</si>
  <si>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</si>
  <si>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</si>
  <si>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</si>
  <si>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</si>
  <si>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</si>
  <si>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</si>
  <si>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</si>
  <si>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</si>
  <si>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</si>
  <si>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</si>
  <si>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</si>
  <si>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</si>
  <si>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</si>
  <si>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</si>
  <si>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</si>
  <si>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</si>
  <si>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</si>
  <si>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</si>
  <si>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</si>
  <si>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</si>
  <si>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</si>
  <si>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</si>
  <si>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</si>
  <si>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</si>
  <si>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</si>
  <si>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</si>
  <si>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</si>
  <si>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</si>
  <si>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</si>
  <si>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</si>
  <si>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</si>
  <si>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</si>
  <si>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</si>
  <si>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</si>
  <si>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</si>
  <si>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</si>
  <si>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</si>
  <si>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</si>
  <si>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</si>
  <si>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</si>
  <si>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</si>
  <si>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</si>
  <si>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</si>
  <si>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</si>
  <si>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</si>
  <si>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</si>
  <si>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</si>
  <si>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</si>
  <si>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</si>
  <si>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</si>
  <si>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</si>
  <si>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</si>
  <si>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</si>
  <si>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</si>
  <si>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</si>
  <si>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</si>
  <si>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</si>
  <si>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</si>
  <si>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</si>
  <si>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</si>
  <si>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</si>
  <si>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</si>
  <si>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</si>
  <si>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</si>
  <si>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</si>
  <si>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</si>
  <si>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</si>
  <si>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</si>
  <si>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</si>
  <si>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</si>
  <si>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</si>
  <si>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</si>
  <si>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</si>
  <si>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</si>
  <si>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</si>
  <si>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</si>
  <si>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</si>
  <si>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</si>
  <si>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</si>
  <si>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</si>
  <si>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</si>
  <si>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</si>
  <si>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</si>
  <si>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</si>
  <si>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</si>
  <si>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</si>
  <si>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</si>
  <si>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</si>
  <si>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</si>
  <si>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</si>
  <si>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</si>
  <si>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</si>
  <si>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</si>
  <si>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</si>
  <si>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</si>
  <si>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</si>
  <si>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</si>
  <si>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</si>
  <si>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</si>
  <si>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</si>
  <si>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</si>
  <si>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</si>
  <si>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</si>
  <si>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</si>
  <si>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</si>
  <si>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</si>
  <si>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</si>
  <si>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</si>
  <si>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</si>
  <si>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</si>
  <si>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</si>
  <si>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</si>
  <si>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</si>
  <si>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</si>
  <si>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</si>
  <si>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</si>
  <si>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</si>
  <si>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</si>
  <si>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</si>
  <si>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</si>
  <si>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</si>
  <si>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</si>
  <si>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</si>
  <si>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</si>
  <si>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</si>
  <si>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</si>
  <si>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</si>
  <si>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</si>
  <si>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</si>
  <si>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</si>
  <si>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</si>
  <si>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</si>
  <si>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</si>
  <si>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</si>
  <si>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</si>
  <si>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</si>
  <si>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</si>
  <si>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</si>
  <si>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</si>
  <si>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</si>
  <si>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</si>
  <si>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</si>
  <si>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</si>
  <si>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</si>
  <si>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</si>
  <si>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</si>
  <si>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</si>
  <si>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</si>
  <si>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</si>
  <si>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</si>
  <si>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</si>
  <si>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</si>
  <si>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</si>
  <si>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</si>
  <si>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</si>
  <si>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</si>
  <si>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</si>
  <si>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</si>
  <si>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</si>
  <si>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</si>
  <si>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</si>
  <si>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</si>
  <si>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</si>
  <si>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</si>
  <si>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</si>
  <si>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</si>
  <si>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</si>
  <si>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</si>
  <si>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</si>
  <si>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</si>
  <si>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</si>
  <si>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</si>
  <si>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</si>
  <si>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</si>
  <si>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</si>
  <si>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</si>
  <si>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</si>
  <si>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</si>
  <si>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</si>
  <si>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</si>
  <si>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</si>
  <si>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</si>
  <si>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</si>
  <si>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</si>
  <si>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</si>
  <si>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</si>
  <si>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</si>
  <si>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</si>
  <si>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</si>
  <si>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</si>
  <si>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</si>
  <si>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</si>
  <si>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</si>
  <si>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</si>
  <si>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</si>
  <si>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</si>
  <si>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</si>
  <si>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</si>
  <si>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</si>
  <si>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</si>
  <si>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</si>
  <si>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</si>
  <si>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</si>
  <si>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</si>
  <si>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</si>
  <si>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</si>
  <si>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</si>
  <si>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</si>
  <si>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</si>
  <si>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</si>
  <si>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</si>
  <si>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</si>
  <si>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</si>
  <si>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</si>
  <si>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</si>
  <si>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</si>
  <si>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</si>
  <si>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</si>
  <si>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</si>
  <si>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</si>
  <si>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</si>
  <si>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</si>
  <si>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</si>
  <si>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</si>
  <si>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</si>
  <si>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</si>
  <si>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</si>
  <si>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</si>
  <si>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</si>
  <si>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</si>
  <si>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</si>
  <si>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</si>
  <si>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</si>
  <si>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</si>
  <si>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</si>
  <si>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</si>
  <si>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</si>
  <si>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</si>
  <si>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</si>
  <si>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</si>
  <si>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</si>
  <si>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</si>
  <si>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</si>
  <si>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</si>
  <si>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</si>
  <si>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</si>
  <si>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</si>
  <si>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</si>
  <si>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</si>
  <si>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</si>
  <si>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</si>
  <si>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</si>
  <si>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</si>
  <si>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</si>
  <si>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</si>
  <si>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</si>
  <si>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</si>
  <si>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</si>
  <si>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</si>
  <si>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</si>
  <si>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</si>
  <si>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</si>
  <si>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</si>
  <si>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</si>
  <si>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</si>
  <si>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</si>
  <si>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</si>
  <si>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</si>
  <si>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</si>
  <si>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</si>
  <si>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</si>
  <si>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</si>
  <si>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</si>
  <si>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</si>
  <si>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</si>
  <si>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</si>
  <si>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</si>
  <si>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</si>
  <si>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</si>
  <si>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</si>
  <si>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</si>
  <si>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</si>
  <si>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</si>
  <si>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</si>
  <si>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</si>
  <si>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</si>
  <si>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</si>
  <si>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</si>
  <si>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</si>
  <si>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</si>
  <si>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</si>
  <si>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</si>
  <si>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</si>
  <si>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</si>
  <si>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</si>
  <si>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</si>
  <si>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</si>
  <si>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</si>
  <si>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</si>
  <si>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</si>
  <si>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</si>
  <si>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</si>
  <si>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</si>
  <si>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</si>
  <si>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</si>
  <si>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</si>
  <si>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</si>
  <si>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</si>
  <si>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</si>
  <si>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</si>
  <si>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</si>
  <si>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</si>
  <si>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</si>
  <si>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</si>
  <si>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</si>
  <si>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</si>
  <si>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</si>
  <si>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</si>
  <si>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</si>
  <si>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</si>
  <si>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</si>
  <si>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</si>
  <si>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</si>
  <si>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</si>
  <si>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</si>
  <si>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</si>
  <si>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</si>
  <si>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</si>
  <si>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</si>
  <si>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</si>
  <si>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</si>
  <si>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</si>
  <si>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</si>
  <si>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</si>
  <si>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</si>
  <si>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</si>
  <si>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</si>
  <si>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</si>
  <si>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</si>
  <si>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</si>
  <si>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</si>
  <si>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</si>
  <si>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</si>
  <si>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</si>
  <si>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</si>
  <si>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</si>
  <si>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</si>
  <si>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</si>
  <si>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</si>
  <si>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</si>
  <si>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</si>
  <si>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</si>
  <si>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</si>
  <si>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</si>
  <si>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</si>
  <si>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</si>
  <si>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</si>
  <si>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</si>
  <si>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</si>
  <si>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</si>
  <si>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</si>
  <si>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</si>
  <si>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</si>
  <si>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</si>
  <si>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</si>
  <si>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</si>
  <si>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</si>
  <si>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</si>
  <si>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</si>
  <si>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</si>
  <si>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</si>
  <si>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</si>
  <si>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</si>
  <si>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</si>
  <si>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</si>
  <si>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</si>
  <si>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</si>
  <si>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</si>
  <si>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</si>
  <si>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</si>
  <si>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</si>
  <si>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</si>
  <si>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</si>
  <si>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</si>
  <si>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</si>
  <si>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</si>
  <si>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</si>
  <si>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</si>
  <si>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</si>
  <si>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</si>
  <si>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</si>
  <si>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</si>
  <si>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</si>
  <si>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</si>
  <si>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</si>
  <si>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</si>
  <si>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</si>
  <si>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</si>
  <si>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</si>
  <si>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</si>
  <si>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</si>
  <si>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</si>
  <si>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</si>
  <si>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</si>
  <si>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</si>
  <si>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</si>
  <si>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</si>
  <si>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</si>
  <si>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</si>
  <si>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</si>
  <si>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</si>
  <si>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</si>
  <si>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</si>
  <si>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</si>
  <si>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</si>
  <si>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</si>
  <si>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</si>
  <si>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</si>
  <si>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</si>
  <si>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</si>
  <si>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</si>
  <si>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</si>
  <si>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</si>
  <si>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</si>
  <si>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</si>
  <si>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</si>
  <si>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</si>
  <si>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</si>
  <si>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</si>
  <si>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</si>
  <si>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</si>
  <si>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</si>
  <si>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</si>
  <si>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</si>
  <si>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</si>
  <si>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</si>
  <si>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</si>
  <si>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</si>
  <si>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</si>
  <si>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</si>
  <si>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</si>
  <si>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</si>
  <si>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</si>
  <si>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</si>
  <si>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</si>
  <si>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</si>
  <si>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</si>
  <si>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</si>
  <si>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</si>
  <si>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</si>
  <si>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</si>
  <si>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</si>
  <si>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</si>
  <si>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</si>
  <si>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</si>
  <si>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</si>
  <si>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</si>
  <si>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</si>
  <si>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</si>
  <si>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</si>
  <si>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</si>
  <si>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</si>
  <si>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</si>
  <si>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</si>
  <si>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</si>
  <si>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</si>
  <si>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</si>
  <si>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</si>
  <si>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</si>
  <si>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</si>
  <si>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</si>
  <si>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</si>
  <si>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</si>
  <si>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</si>
  <si>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</si>
  <si>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</si>
  <si>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</si>
  <si>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</si>
  <si>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</si>
  <si>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</si>
  <si>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</si>
  <si>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</si>
  <si>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</si>
  <si>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</si>
  <si>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</si>
  <si>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</si>
  <si>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</si>
  <si>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</si>
  <si>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</si>
  <si>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</si>
  <si>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</si>
  <si>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</si>
  <si>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</si>
  <si>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</si>
  <si>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</si>
  <si>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</si>
  <si>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</si>
  <si>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</si>
  <si>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</si>
  <si>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</si>
  <si>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</si>
  <si>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</si>
  <si>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</si>
  <si>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</si>
  <si>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</si>
  <si>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</si>
  <si>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</si>
  <si>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</si>
  <si>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</si>
  <si>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</si>
  <si>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</si>
  <si>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</si>
  <si>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</si>
  <si>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</si>
  <si>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</si>
  <si>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</si>
  <si>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</si>
  <si>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</si>
  <si>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</si>
  <si>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</si>
  <si>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</si>
  <si>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</si>
  <si>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</si>
  <si>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</si>
  <si>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</si>
  <si>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</si>
  <si>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</si>
  <si>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</si>
  <si>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</si>
  <si>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</si>
  <si>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</si>
  <si>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</si>
  <si>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</si>
  <si>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</si>
  <si>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</si>
  <si>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</si>
  <si>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</si>
  <si>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</si>
  <si>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</si>
  <si>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</si>
  <si>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</si>
  <si>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</si>
  <si>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</si>
  <si>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</si>
  <si>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</si>
  <si>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</si>
  <si>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</si>
  <si>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</si>
  <si>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</si>
  <si>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</si>
  <si>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</si>
  <si>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</si>
  <si>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</si>
  <si>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</si>
  <si>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</si>
  <si>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</si>
  <si>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</si>
  <si>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</si>
  <si>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</si>
  <si>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</si>
  <si>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</si>
  <si>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</si>
  <si>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</si>
  <si>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</si>
  <si>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</si>
  <si>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</si>
  <si>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</si>
  <si>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</si>
  <si>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</si>
  <si>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</si>
  <si>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</si>
  <si>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</si>
  <si>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</si>
  <si>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</si>
  <si>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</si>
  <si>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</si>
  <si>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</si>
  <si>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</si>
  <si>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</si>
  <si>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</si>
  <si>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</si>
  <si>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</si>
  <si>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</si>
  <si>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</si>
  <si>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</si>
  <si>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</si>
  <si>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</si>
  <si>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</si>
  <si>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</si>
  <si>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</si>
  <si>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</si>
  <si>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</si>
  <si>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</si>
  <si>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</si>
  <si>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</si>
  <si>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</si>
  <si>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</si>
  <si>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</si>
  <si>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</si>
  <si>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</si>
  <si>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</si>
  <si>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</si>
  <si>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</si>
  <si>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</si>
  <si>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</si>
  <si>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</si>
  <si>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</si>
  <si>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</si>
  <si>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</si>
  <si>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</si>
  <si>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</si>
  <si>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</si>
  <si>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</si>
  <si>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</si>
  <si>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</si>
  <si>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</si>
  <si>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</si>
  <si>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</si>
  <si>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</si>
  <si>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</si>
  <si>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</si>
  <si>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</si>
  <si>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</si>
  <si>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</si>
  <si>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</si>
  <si>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</si>
  <si>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</si>
  <si>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</si>
  <si>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</si>
  <si>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</si>
  <si>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</si>
  <si>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</si>
  <si>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</si>
  <si>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</si>
  <si>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</si>
  <si>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</si>
  <si>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</si>
  <si>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</si>
  <si>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</si>
  <si>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</si>
  <si>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</si>
  <si>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</si>
  <si>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</si>
  <si>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</si>
  <si>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</si>
  <si>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</si>
  <si>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</si>
  <si>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</si>
  <si>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</si>
  <si>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</si>
  <si>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</si>
  <si>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</si>
  <si>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</si>
  <si>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</si>
  <si>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</si>
  <si>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</si>
  <si>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</si>
  <si>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</si>
  <si>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</si>
  <si>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</si>
  <si>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</si>
  <si>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</si>
  <si>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</si>
  <si>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</si>
  <si>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</si>
  <si>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</si>
  <si>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</si>
  <si>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</si>
  <si>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</si>
  <si>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</si>
  <si>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</si>
  <si>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</si>
  <si>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</si>
  <si>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</si>
  <si>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</si>
  <si>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</si>
  <si>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</si>
  <si>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</si>
  <si>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</si>
  <si>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</si>
  <si>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</si>
  <si>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</si>
  <si>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</si>
  <si>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</si>
  <si>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</si>
  <si>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</si>
  <si>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</si>
  <si>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</si>
  <si>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</si>
  <si>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</si>
  <si>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</si>
  <si>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</si>
  <si>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</si>
  <si>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</si>
  <si>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</si>
  <si>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</si>
  <si>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</si>
  <si>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</si>
  <si>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</si>
  <si>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</si>
  <si>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</si>
  <si>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</si>
  <si>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</si>
  <si>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</si>
  <si>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</si>
  <si>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</si>
  <si>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</si>
  <si>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</si>
  <si>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</si>
  <si>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</si>
  <si>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</si>
  <si>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</si>
  <si>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</si>
  <si>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</si>
  <si>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</si>
  <si>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</si>
  <si>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</si>
  <si>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</si>
  <si>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</si>
  <si>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</si>
  <si>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</si>
  <si>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</si>
  <si>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</si>
  <si>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</si>
  <si>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</si>
  <si>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</si>
  <si>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</si>
  <si>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</si>
  <si>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</si>
  <si>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</si>
  <si>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</si>
  <si>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</si>
  <si>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</si>
  <si>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</si>
  <si>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</si>
  <si>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</si>
  <si>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</si>
  <si>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</si>
  <si>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</si>
  <si>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</si>
  <si>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</si>
  <si>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</si>
  <si>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</si>
  <si>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</si>
  <si>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</si>
  <si>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</si>
  <si>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</si>
  <si>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</si>
  <si>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</si>
  <si>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</si>
  <si>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</si>
  <si>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</si>
  <si>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</si>
  <si>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</si>
  <si>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</si>
  <si>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</si>
  <si>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</si>
  <si>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</si>
  <si>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</si>
  <si>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</si>
  <si>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</si>
  <si>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</si>
  <si>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</si>
  <si>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</si>
  <si>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</si>
  <si>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</si>
  <si>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</si>
  <si>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</si>
  <si>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</si>
  <si>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</si>
  <si>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</si>
  <si>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</si>
  <si>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</si>
  <si>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</si>
  <si>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</si>
  <si>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</si>
  <si>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</si>
  <si>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</si>
  <si>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</si>
  <si>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</si>
  <si>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</si>
  <si>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</si>
  <si>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</si>
  <si>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</si>
  <si>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</si>
  <si>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</si>
  <si>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</si>
  <si>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</si>
  <si>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</si>
  <si>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</si>
  <si>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</si>
  <si>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</si>
  <si>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</si>
  <si>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</si>
  <si>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</si>
  <si>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</si>
  <si>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</si>
  <si>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</si>
  <si>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</si>
  <si>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</si>
  <si>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</si>
  <si>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</si>
  <si>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</si>
  <si>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</si>
  <si>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</si>
  <si>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</si>
  <si>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</si>
  <si>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</si>
  <si>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</si>
  <si>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</si>
  <si>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</si>
  <si>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</si>
  <si>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</si>
  <si>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</si>
  <si>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</si>
  <si>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</si>
  <si>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</si>
  <si>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</si>
  <si>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</si>
  <si>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</si>
  <si>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</si>
  <si>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</si>
  <si>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</si>
  <si>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</si>
  <si>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</si>
  <si>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</si>
  <si>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</si>
  <si>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</si>
  <si>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</si>
  <si>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</si>
  <si>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</si>
  <si>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</si>
  <si>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</si>
  <si>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</si>
  <si>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</si>
  <si>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</si>
  <si>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</si>
  <si>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</si>
  <si>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</si>
  <si>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</si>
  <si>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</si>
  <si>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</si>
  <si>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</si>
  <si>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</si>
  <si>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</si>
  <si>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</si>
  <si>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</si>
  <si>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</si>
  <si>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</si>
  <si>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</si>
  <si>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</si>
  <si>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</si>
  <si>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</si>
  <si>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</si>
  <si>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</si>
  <si>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</si>
  <si>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</si>
  <si>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</si>
  <si>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</si>
  <si>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</si>
  <si>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</si>
  <si>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</si>
  <si>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</si>
  <si>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</si>
  <si>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</si>
  <si>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</si>
  <si>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</si>
  <si>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</si>
  <si>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</si>
  <si>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</si>
  <si>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</si>
  <si>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</si>
  <si>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</si>
  <si>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</si>
  <si>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</si>
  <si>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</si>
  <si>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</si>
  <si>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</si>
  <si>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</si>
  <si>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</si>
  <si>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</si>
  <si>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</si>
  <si>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</si>
  <si>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</si>
  <si>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</si>
  <si>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</si>
  <si>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</si>
  <si>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</si>
  <si>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</si>
  <si>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</si>
  <si>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</si>
  <si>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</si>
  <si>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</si>
  <si>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</si>
  <si>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</si>
  <si>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</si>
  <si>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</si>
  <si>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</si>
  <si>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</si>
  <si>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</si>
  <si>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</si>
  <si>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</si>
  <si>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</si>
  <si>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</si>
  <si>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</si>
  <si>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</si>
  <si>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</si>
  <si>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</si>
  <si>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</si>
  <si>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</si>
  <si>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</si>
  <si>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</si>
  <si>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</si>
  <si>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</si>
  <si>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</si>
  <si>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</si>
  <si>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</si>
  <si>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</si>
  <si>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</si>
  <si>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</si>
  <si>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</si>
  <si>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</si>
  <si>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</si>
  <si>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</si>
  <si>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</si>
  <si>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</si>
  <si>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</si>
  <si>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</si>
  <si>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</si>
  <si>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</si>
  <si>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</si>
  <si>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</si>
  <si>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</si>
  <si>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</si>
  <si>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</si>
  <si>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</si>
  <si>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</si>
  <si>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</si>
  <si>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</si>
  <si>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</si>
  <si>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</si>
  <si>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</si>
  <si>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</si>
  <si>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</si>
  <si>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</si>
  <si>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</si>
  <si>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</si>
  <si>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</si>
  <si>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</si>
  <si>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</si>
  <si>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</si>
  <si>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</si>
  <si>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</si>
  <si>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</si>
  <si>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</si>
  <si>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</si>
  <si>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</si>
  <si>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</si>
  <si>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</si>
  <si>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</si>
  <si>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</si>
  <si>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</si>
  <si>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</si>
  <si>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</si>
  <si>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</si>
  <si>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</si>
  <si>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</si>
  <si>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</si>
  <si>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</si>
  <si>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</si>
  <si>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</si>
  <si>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</si>
  <si>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</si>
  <si>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</si>
  <si>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</si>
  <si>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</si>
  <si>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</si>
  <si>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</si>
  <si>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</si>
  <si>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</si>
  <si>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</si>
  <si>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</si>
  <si>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</si>
  <si>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</si>
  <si>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</si>
  <si>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</si>
  <si>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</si>
  <si>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</si>
  <si>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</si>
  <si>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</si>
  <si>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</si>
  <si>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</si>
  <si>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</si>
  <si>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</si>
  <si>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</si>
  <si>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</si>
  <si>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</si>
  <si>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</si>
  <si>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</si>
  <si>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</si>
  <si>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</si>
  <si>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</si>
  <si>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</si>
  <si>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</si>
  <si>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</si>
  <si>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</si>
  <si>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</si>
  <si>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</si>
  <si>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</si>
  <si>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</si>
  <si>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</si>
  <si>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</si>
  <si>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</si>
  <si>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</si>
  <si>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</si>
  <si>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</si>
  <si>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</si>
  <si>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</si>
  <si>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</si>
  <si>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</si>
  <si>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</si>
  <si>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</si>
  <si>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</si>
  <si>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</si>
  <si>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</si>
  <si>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</si>
  <si>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</si>
  <si>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</si>
  <si>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</si>
  <si>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</si>
  <si>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</si>
  <si>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</si>
  <si>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</si>
  <si>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</si>
  <si>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</si>
  <si>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</si>
  <si>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</si>
  <si>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</si>
  <si>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</si>
  <si>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</si>
  <si>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</si>
  <si>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</si>
  <si>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</si>
  <si>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</si>
  <si>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</si>
  <si>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</si>
  <si>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</si>
  <si>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</si>
  <si>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</si>
  <si>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</si>
  <si>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</si>
  <si>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</si>
  <si>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</si>
  <si>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</si>
  <si>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</si>
  <si>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</si>
  <si>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</si>
  <si>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</si>
  <si>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</si>
  <si>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</si>
  <si>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</si>
  <si>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</si>
  <si>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</si>
  <si>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</si>
  <si>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</si>
  <si>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</si>
  <si>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</si>
  <si>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</si>
  <si>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</si>
  <si>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</si>
  <si>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</si>
  <si>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</si>
  <si>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</si>
  <si>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</si>
  <si>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</si>
  <si>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</si>
  <si>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</si>
  <si>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</si>
  <si>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</si>
  <si>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</si>
  <si>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</si>
  <si>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</si>
  <si>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</si>
  <si>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</si>
  <si>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</si>
  <si>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</si>
  <si>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</si>
  <si>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</si>
  <si>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</si>
  <si>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</si>
  <si>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</si>
  <si>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</si>
  <si>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</si>
  <si>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</si>
  <si>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</si>
  <si>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</si>
  <si>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</si>
  <si>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</si>
  <si>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</si>
  <si>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</si>
  <si>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</si>
  <si>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</si>
  <si>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</si>
  <si>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</si>
  <si>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</si>
  <si>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</si>
  <si>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</si>
  <si>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</si>
  <si>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</si>
  <si>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</si>
  <si>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</si>
  <si>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</si>
  <si>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</si>
  <si>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</si>
  <si>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</si>
  <si>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</si>
  <si>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</si>
  <si>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</si>
  <si>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</si>
  <si>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</si>
  <si>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</si>
  <si>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</si>
  <si>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</si>
  <si>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</si>
  <si>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</si>
  <si>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</si>
  <si>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</si>
  <si>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</si>
  <si>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</si>
  <si>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</si>
  <si>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</si>
  <si>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</si>
  <si>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</si>
  <si>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</si>
  <si>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</si>
  <si>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</si>
  <si>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</si>
  <si>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</si>
  <si>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</si>
  <si>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</si>
  <si>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</si>
  <si>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</si>
  <si>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</si>
  <si>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</si>
  <si>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</si>
  <si>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</si>
  <si>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</si>
  <si>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</si>
  <si>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</si>
  <si>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</si>
  <si>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</si>
  <si>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</si>
  <si>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</si>
  <si>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</si>
  <si>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</si>
  <si>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</si>
  <si>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</si>
  <si>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</si>
  <si>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</si>
  <si>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</si>
  <si>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</si>
  <si>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</si>
  <si>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</si>
  <si>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</si>
  <si>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</si>
  <si>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</si>
  <si>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</si>
  <si>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</si>
  <si>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</si>
  <si>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</si>
  <si>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</si>
  <si>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</si>
  <si>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</si>
  <si>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</si>
  <si>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</si>
  <si>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</si>
  <si>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</si>
  <si>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</si>
  <si>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</si>
  <si>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</si>
  <si>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</si>
  <si>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</si>
  <si>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</si>
  <si>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</si>
  <si>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</si>
  <si>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</si>
  <si>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</si>
  <si>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</si>
  <si>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</si>
  <si>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</si>
  <si>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</si>
  <si>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</si>
  <si>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</si>
  <si>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</si>
  <si>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</si>
  <si>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</si>
  <si>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</si>
  <si>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</si>
  <si>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</si>
  <si>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</si>
  <si>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</si>
  <si>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</si>
  <si>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</si>
  <si>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</si>
  <si>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</si>
  <si>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</si>
  <si>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</si>
  <si>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</si>
  <si>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</si>
  <si>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</si>
  <si>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</si>
  <si>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</si>
  <si>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</si>
  <si>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</si>
  <si>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</si>
  <si>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</si>
  <si>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</si>
  <si>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</si>
  <si>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</si>
  <si>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</si>
  <si>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</si>
  <si>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</si>
  <si>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</si>
  <si>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</si>
  <si>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</si>
  <si>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</si>
  <si>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</si>
  <si>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</si>
  <si>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</si>
  <si>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</si>
  <si>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</si>
  <si>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</si>
  <si>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</si>
  <si>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</si>
  <si>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</si>
  <si>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</si>
  <si>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</si>
  <si>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</si>
  <si>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</si>
  <si>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</si>
  <si>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</si>
  <si>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</si>
  <si>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</si>
  <si>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</si>
  <si>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</si>
  <si>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</si>
  <si>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</si>
  <si>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</si>
  <si>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</si>
  <si>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</si>
  <si>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</si>
  <si>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</si>
  <si>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</si>
  <si>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</si>
  <si>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</si>
  <si>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</si>
  <si>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</si>
  <si>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</si>
  <si>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</si>
  <si>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</si>
  <si>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</si>
  <si>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</si>
  <si>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</si>
  <si>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</si>
  <si>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</si>
  <si>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</si>
  <si>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</si>
  <si>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</si>
  <si>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</si>
  <si>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</si>
  <si>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</si>
  <si>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</si>
  <si>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</si>
  <si>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</si>
  <si>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</si>
  <si>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</si>
  <si>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</si>
  <si>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</si>
  <si>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</si>
  <si>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</si>
  <si>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</si>
  <si>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</si>
  <si>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</si>
  <si>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</si>
  <si>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</si>
  <si>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</si>
  <si>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</si>
  <si>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</si>
  <si>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</si>
  <si>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</si>
  <si>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</si>
  <si>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</si>
  <si>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</si>
  <si>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</si>
  <si>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</si>
  <si>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</si>
  <si>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</si>
  <si>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</si>
  <si>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</si>
  <si>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</si>
  <si>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</si>
  <si>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</si>
  <si>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</si>
  <si>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</si>
  <si>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</si>
  <si>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</si>
  <si>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</si>
  <si>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</si>
  <si>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</si>
  <si>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</si>
  <si>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</si>
  <si>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</si>
  <si>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</si>
  <si>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</si>
  <si>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</si>
  <si>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</si>
  <si>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</si>
  <si>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</si>
  <si>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</si>
  <si>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</si>
  <si>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</si>
  <si>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</si>
  <si>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</si>
  <si>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</si>
  <si>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</si>
  <si>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</si>
  <si>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</si>
  <si>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</si>
  <si>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</si>
  <si>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</si>
  <si>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</si>
  <si>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</si>
  <si>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</si>
  <si>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</si>
  <si>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</si>
  <si>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</si>
  <si>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</si>
  <si>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</si>
  <si>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</si>
  <si>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</si>
  <si>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</si>
  <si>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</si>
  <si>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</si>
  <si>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</si>
  <si>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</si>
  <si>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</si>
  <si>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</si>
  <si>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</si>
  <si>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</si>
  <si>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</si>
  <si>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</si>
  <si>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</si>
  <si>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</si>
  <si>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</si>
  <si>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</si>
  <si>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</si>
  <si>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</si>
  <si>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</si>
  <si>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</si>
  <si>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</si>
  <si>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</si>
  <si>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</si>
  <si>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</si>
  <si>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</si>
  <si>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</si>
  <si>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</si>
  <si>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</si>
  <si>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</si>
  <si>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</si>
  <si>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</si>
  <si>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</si>
  <si>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</si>
  <si>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</si>
  <si>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</si>
  <si>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</si>
  <si>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</si>
  <si>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</si>
  <si>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</si>
  <si>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</si>
  <si>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</si>
  <si>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</si>
  <si>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</si>
  <si>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</si>
  <si>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</si>
  <si>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</si>
  <si>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</si>
  <si>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</si>
  <si>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</si>
  <si>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</si>
  <si>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</si>
  <si>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</si>
  <si>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</si>
  <si>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</si>
  <si>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</si>
  <si>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</si>
  <si>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</si>
  <si>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</si>
  <si>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</si>
  <si>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</si>
  <si>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</si>
  <si>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</si>
  <si>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</si>
  <si>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</si>
  <si>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</si>
  <si>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</si>
  <si>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</si>
  <si>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</si>
  <si>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</si>
  <si>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</si>
  <si>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</si>
  <si>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</si>
  <si>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</si>
  <si>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</si>
  <si>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</si>
  <si>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</si>
  <si>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</si>
  <si>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</si>
  <si>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</si>
  <si>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</si>
  <si>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</si>
  <si>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</si>
  <si>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</si>
  <si>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</si>
  <si>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</si>
  <si>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</si>
  <si>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</si>
  <si>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</si>
  <si>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</si>
  <si>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</si>
  <si>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</si>
  <si>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</si>
  <si>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</si>
  <si>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</si>
  <si>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</si>
  <si>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</si>
  <si>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</si>
  <si>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</si>
  <si>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</si>
  <si>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</si>
  <si>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</si>
  <si>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</si>
  <si>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</si>
  <si>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</si>
  <si>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</si>
  <si>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</si>
  <si>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</si>
  <si>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</si>
  <si>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</si>
  <si>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</si>
  <si>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</si>
  <si>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</si>
  <si>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</si>
  <si>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</si>
  <si>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</si>
  <si>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</si>
  <si>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</si>
  <si>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</si>
  <si>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</si>
  <si>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</si>
  <si>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</si>
  <si>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</si>
  <si>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</si>
  <si>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</si>
  <si>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</si>
  <si>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</si>
  <si>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</si>
  <si>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</si>
  <si>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</si>
  <si>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</si>
  <si>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</si>
  <si>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</si>
  <si>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</si>
  <si>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</si>
  <si>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</si>
  <si>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</si>
  <si>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</si>
  <si>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</si>
  <si>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</si>
  <si>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</si>
  <si>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</si>
  <si>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</si>
  <si>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</si>
  <si>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</si>
  <si>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</si>
  <si>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</si>
  <si>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</si>
  <si>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</si>
  <si>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</si>
  <si>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</si>
  <si>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</si>
  <si>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</si>
  <si>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</si>
  <si>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</si>
  <si>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</si>
  <si>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</si>
  <si>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</si>
  <si>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</si>
  <si>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</si>
  <si>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</si>
  <si>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</si>
  <si>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</si>
  <si>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</si>
  <si>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</si>
  <si>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</si>
  <si>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</si>
  <si>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</si>
  <si>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</si>
  <si>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</si>
  <si>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</si>
  <si>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</si>
  <si>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</si>
  <si>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</si>
  <si>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</si>
  <si>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</si>
  <si>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</si>
  <si>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</si>
  <si>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</si>
  <si>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</si>
  <si>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</si>
  <si>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</si>
  <si>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</si>
  <si>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</si>
  <si>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</si>
  <si>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</si>
  <si>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</si>
  <si>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</si>
  <si>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</si>
  <si>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</si>
  <si>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</si>
  <si>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</si>
  <si>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</si>
  <si>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</si>
  <si>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</si>
  <si>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</si>
  <si>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</si>
  <si>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</si>
  <si>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</si>
  <si>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</si>
  <si>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</si>
  <si>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</si>
  <si>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</si>
  <si>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</si>
  <si>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</si>
  <si>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</si>
  <si>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</si>
  <si>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</si>
  <si>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</si>
  <si>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</si>
  <si>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</si>
  <si>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</si>
  <si>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</si>
  <si>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</si>
  <si>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</si>
  <si>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</si>
  <si>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</si>
  <si>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</si>
  <si>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</si>
  <si>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</si>
  <si>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</si>
  <si>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</si>
  <si>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</si>
  <si>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</si>
  <si>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</si>
  <si>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</si>
  <si>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</si>
  <si>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</si>
  <si>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</si>
  <si>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</si>
  <si>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</si>
  <si>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</si>
  <si>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</si>
  <si>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</si>
  <si>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</si>
  <si>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</si>
  <si>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</si>
  <si>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</si>
  <si>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</si>
  <si>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</si>
  <si>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</si>
  <si>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</si>
  <si>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</si>
  <si>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</si>
  <si>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</si>
  <si>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</si>
  <si>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</si>
  <si>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</si>
  <si>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</si>
  <si>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</si>
  <si>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</si>
  <si>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</si>
  <si>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</si>
  <si>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</si>
  <si>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</si>
  <si>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</si>
  <si>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</si>
  <si>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</si>
  <si>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</si>
  <si>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</si>
  <si>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</si>
  <si>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</si>
  <si>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</si>
  <si>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</si>
  <si>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</si>
  <si>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</si>
  <si>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</si>
  <si>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</si>
  <si>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</si>
  <si>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</si>
  <si>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</si>
  <si>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</si>
  <si>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</si>
  <si>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</si>
  <si>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</si>
  <si>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</si>
  <si>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</si>
  <si>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</si>
  <si>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</si>
  <si>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</si>
  <si>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</si>
  <si>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</si>
  <si>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</si>
  <si>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</si>
  <si>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</si>
  <si>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</si>
  <si>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</si>
  <si>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</si>
  <si>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</si>
  <si>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</si>
  <si>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</si>
  <si>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</si>
  <si>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</si>
  <si>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</si>
  <si>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</si>
  <si>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</si>
  <si>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</si>
  <si>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</si>
  <si>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</si>
  <si>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</si>
  <si>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</si>
  <si>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</si>
  <si>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</si>
  <si>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</si>
  <si>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</si>
  <si>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</si>
  <si>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</si>
  <si>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</si>
  <si>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</si>
  <si>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</si>
  <si>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</si>
  <si>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</si>
  <si>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</si>
  <si>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</si>
  <si>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</si>
  <si>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</si>
  <si>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</si>
  <si>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</si>
  <si>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</si>
  <si>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</si>
  <si>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</si>
  <si>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</si>
  <si>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</si>
  <si>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</si>
  <si>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</si>
  <si>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</si>
  <si>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</si>
  <si>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</si>
  <si>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</si>
  <si>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</si>
  <si>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</si>
  <si>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</si>
  <si>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</si>
  <si>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</si>
  <si>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</si>
  <si>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</si>
  <si>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</si>
  <si>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</si>
  <si>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</si>
  <si>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</si>
  <si>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</si>
  <si>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</si>
  <si>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</si>
  <si>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</si>
  <si>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</si>
  <si>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</si>
  <si>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</si>
  <si>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</si>
  <si>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</si>
  <si>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</si>
  <si>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</si>
  <si>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</si>
  <si>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</si>
  <si>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</si>
  <si>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</si>
  <si>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</si>
  <si>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</si>
  <si>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</si>
  <si>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</si>
  <si>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</si>
  <si>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</si>
  <si>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</si>
  <si>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</si>
  <si>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</si>
  <si>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</si>
  <si>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</si>
  <si>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</si>
  <si>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</si>
  <si>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</si>
  <si>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</si>
  <si>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</si>
  <si>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</si>
  <si>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</si>
  <si>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</si>
  <si>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</si>
  <si>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</si>
  <si>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</si>
  <si>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</si>
  <si>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</si>
  <si>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</si>
  <si>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</si>
  <si>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</si>
  <si>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</si>
  <si>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</si>
  <si>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</si>
  <si>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</si>
  <si>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</si>
  <si>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</si>
  <si>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</si>
  <si>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</si>
  <si>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</si>
  <si>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</si>
  <si>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</si>
  <si>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</si>
  <si>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</si>
  <si>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</si>
  <si>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</si>
  <si>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</si>
  <si>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</si>
  <si>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</si>
  <si>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</si>
  <si>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</si>
  <si>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</si>
  <si>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</si>
  <si>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</si>
  <si>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</si>
  <si>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</si>
  <si>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</si>
  <si>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</si>
  <si>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</si>
  <si>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</si>
  <si>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</si>
  <si>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</si>
  <si>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</si>
  <si>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</si>
  <si>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</si>
  <si>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</si>
  <si>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</si>
  <si>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</si>
  <si>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</si>
  <si>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</si>
  <si>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</si>
  <si>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</si>
  <si>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</si>
  <si>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</si>
  <si>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</si>
  <si>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</si>
  <si>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</si>
  <si>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</si>
  <si>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</si>
  <si>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</si>
  <si>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</si>
  <si>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</si>
  <si>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</si>
  <si>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</si>
  <si>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</si>
  <si>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</si>
  <si>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</si>
  <si>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</si>
  <si>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</si>
  <si>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</si>
  <si>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</si>
  <si>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</si>
  <si>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</si>
  <si>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</si>
  <si>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</si>
  <si>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</si>
  <si>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</si>
  <si>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</si>
  <si>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</si>
  <si>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</si>
  <si>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</si>
  <si>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</si>
  <si>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</si>
  <si>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</si>
  <si>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</si>
  <si>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</si>
  <si>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</si>
  <si>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</si>
  <si>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</si>
  <si>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</si>
  <si>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</si>
  <si>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</si>
  <si>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</si>
  <si>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</si>
  <si>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</si>
  <si>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</si>
  <si>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</si>
  <si>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</si>
  <si>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</si>
  <si>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</si>
  <si>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</si>
  <si>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</si>
  <si>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</si>
  <si>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</si>
  <si>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</si>
  <si>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</si>
  <si>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</si>
  <si>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</si>
  <si>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</si>
  <si>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</si>
  <si>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</si>
  <si>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</si>
  <si>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</si>
  <si>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</si>
  <si>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</si>
  <si>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</si>
  <si>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</si>
  <si>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</si>
  <si>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</si>
  <si>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</si>
  <si>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</si>
  <si>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</si>
  <si>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</si>
  <si>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</si>
  <si>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</si>
  <si>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</si>
  <si>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</si>
  <si>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</si>
  <si>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</si>
  <si>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</si>
  <si>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</si>
  <si>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</si>
  <si>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</si>
  <si>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</si>
  <si>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</si>
  <si>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</si>
  <si>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</si>
  <si>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</si>
  <si>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</si>
  <si>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</si>
  <si>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</si>
  <si>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</si>
  <si>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</si>
  <si>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</si>
  <si>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</si>
  <si>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</si>
  <si>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</si>
  <si>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</si>
  <si>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</si>
  <si>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</si>
  <si>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</si>
  <si>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</si>
  <si>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</si>
  <si>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</si>
  <si>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</si>
  <si>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</si>
  <si>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</si>
  <si>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</si>
  <si>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</si>
  <si>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</si>
  <si>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</si>
  <si>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</si>
  <si>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</si>
  <si>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</si>
  <si>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</si>
  <si>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</si>
  <si>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</si>
  <si>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</si>
  <si>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</si>
  <si>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</si>
  <si>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</si>
  <si>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</si>
  <si>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</si>
  <si>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</si>
  <si>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</si>
  <si>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</si>
  <si>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</si>
  <si>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</si>
  <si>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</si>
  <si>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</si>
  <si>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</si>
  <si>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</si>
  <si>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</si>
  <si>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</si>
  <si>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</si>
  <si>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</si>
  <si>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</si>
  <si>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</si>
  <si>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</si>
  <si>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</si>
  <si>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</si>
  <si>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</si>
  <si>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</si>
  <si>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</si>
  <si>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</si>
  <si>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</si>
  <si>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</si>
  <si>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</si>
  <si>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</si>
  <si>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</si>
  <si>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</si>
  <si>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</si>
  <si>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</si>
  <si>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</si>
  <si>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</si>
  <si>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</si>
  <si>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</si>
  <si>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</si>
  <si>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</si>
  <si>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</si>
  <si>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</si>
  <si>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</si>
  <si>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</si>
  <si>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</si>
  <si>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</si>
  <si>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</si>
  <si>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</si>
  <si>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</si>
  <si>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</si>
  <si>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</si>
  <si>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</si>
  <si>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</si>
  <si>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</si>
  <si>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</si>
  <si>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</si>
  <si>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</si>
  <si>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</si>
  <si>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</si>
  <si>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</si>
  <si>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</si>
  <si>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</si>
  <si>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</si>
  <si>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</si>
  <si>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</si>
  <si>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</si>
  <si>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</si>
  <si>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</si>
  <si>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</si>
  <si>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</si>
  <si>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</si>
  <si>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</si>
  <si>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</si>
  <si>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</si>
  <si>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</si>
  <si>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</si>
  <si>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</si>
  <si>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</si>
  <si>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</si>
  <si>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</si>
  <si>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</si>
  <si>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</si>
  <si>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</si>
  <si>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</si>
  <si>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</si>
  <si>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</si>
  <si>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</si>
  <si>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</si>
  <si>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</si>
  <si>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</si>
  <si>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</si>
  <si>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</si>
  <si>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</si>
  <si>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</si>
  <si>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</si>
  <si>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</si>
  <si>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</si>
  <si>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</si>
  <si>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</si>
  <si>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</si>
  <si>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</si>
  <si>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</si>
  <si>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</si>
  <si>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</si>
  <si>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</si>
  <si>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</si>
  <si>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</si>
  <si>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</si>
  <si>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</si>
  <si>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</si>
  <si>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</si>
  <si>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</si>
  <si>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</si>
  <si>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</si>
  <si>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</si>
  <si>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</si>
  <si>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</si>
  <si>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</si>
  <si>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</si>
  <si>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</si>
  <si>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</si>
  <si>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</si>
  <si>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</si>
  <si>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</si>
  <si>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</si>
  <si>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</si>
  <si>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</si>
  <si>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</si>
  <si>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</si>
  <si>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</si>
  <si>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</si>
  <si>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</si>
  <si>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</si>
  <si>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</si>
  <si>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</si>
  <si>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</si>
  <si>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</si>
  <si>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</si>
  <si>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</si>
  <si>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</si>
  <si>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</si>
  <si>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</si>
  <si>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</si>
  <si>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</si>
  <si>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</si>
  <si>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</si>
  <si>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</si>
  <si>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</si>
  <si>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</si>
  <si>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</si>
  <si>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</si>
  <si>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</si>
  <si>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</si>
  <si>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</si>
  <si>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</si>
  <si>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</si>
  <si>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</si>
  <si>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</si>
  <si>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</si>
  <si>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</si>
  <si>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</si>
  <si>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</si>
  <si>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</si>
  <si>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</si>
  <si>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</si>
  <si>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</si>
  <si>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</si>
  <si>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</si>
  <si>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</si>
  <si>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</si>
  <si>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</si>
  <si>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</si>
  <si>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</si>
  <si>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</si>
  <si>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</si>
  <si>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</si>
  <si>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</si>
  <si>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</si>
  <si>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</si>
  <si>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</si>
  <si>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</si>
  <si>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</si>
  <si>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</si>
  <si>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</si>
  <si>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</si>
  <si>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</si>
  <si>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</si>
  <si>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</si>
  <si>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</si>
  <si>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</si>
  <si>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</si>
  <si>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</si>
  <si>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</si>
  <si>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</si>
  <si>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</si>
  <si>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</si>
  <si>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</si>
  <si>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</si>
  <si>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</si>
  <si>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</si>
  <si>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</si>
  <si>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</si>
  <si>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</si>
  <si>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</si>
  <si>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</si>
  <si>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</si>
  <si>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</si>
  <si>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</si>
  <si>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</si>
  <si>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</si>
  <si>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</si>
  <si>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</si>
  <si>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</si>
  <si>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</si>
  <si>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</si>
  <si>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</si>
  <si>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</si>
  <si>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</si>
  <si>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</si>
  <si>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</si>
  <si>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</si>
  <si>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</si>
  <si>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</si>
  <si>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</si>
  <si>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</si>
  <si>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</si>
  <si>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</si>
  <si>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</si>
  <si>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</si>
  <si>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</si>
  <si>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</si>
  <si>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</si>
  <si>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</si>
  <si>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</si>
  <si>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</si>
  <si>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</si>
  <si>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</si>
  <si>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</si>
  <si>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</si>
  <si>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</si>
  <si>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</si>
  <si>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</si>
  <si>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</si>
  <si>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</si>
  <si>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</si>
  <si>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</si>
  <si>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</si>
  <si>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</si>
  <si>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</si>
  <si>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</si>
  <si>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</si>
  <si>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</si>
  <si>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</si>
  <si>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</si>
  <si>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</si>
  <si>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</si>
  <si>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</si>
  <si>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</si>
  <si>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</si>
  <si>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</si>
  <si>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</si>
  <si>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</si>
  <si>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</si>
  <si>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</si>
  <si>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</si>
  <si>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</si>
  <si>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</si>
  <si>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</si>
  <si>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</si>
  <si>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</si>
  <si>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</si>
  <si>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</si>
  <si>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</si>
  <si>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</si>
  <si>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</si>
  <si>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</si>
  <si>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</si>
  <si>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</si>
  <si>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</si>
  <si>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</si>
  <si>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</si>
  <si>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</si>
  <si>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</si>
  <si>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</si>
  <si>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</si>
  <si>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</si>
  <si>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</si>
  <si>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</si>
  <si>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</si>
  <si>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</si>
  <si>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</si>
  <si>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</si>
  <si>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</si>
  <si>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</si>
  <si>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</si>
  <si>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</si>
  <si>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</si>
  <si>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</si>
  <si>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</si>
  <si>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</si>
  <si>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</si>
  <si>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</si>
  <si>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</si>
  <si>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</si>
  <si>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</si>
  <si>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</si>
  <si>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</si>
  <si>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</si>
  <si>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</si>
  <si>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</si>
  <si>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</si>
  <si>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</si>
  <si>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</si>
  <si>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</si>
  <si>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</si>
  <si>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</si>
  <si>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</si>
  <si>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</si>
  <si>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</si>
  <si>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</si>
  <si>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</si>
  <si>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</si>
  <si>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</si>
  <si>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</si>
  <si>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</si>
  <si>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</si>
  <si>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</si>
  <si>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</si>
  <si>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</si>
  <si>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</si>
  <si>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</si>
  <si>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</si>
  <si>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</si>
  <si>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</si>
  <si>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</si>
  <si>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</si>
  <si>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</si>
  <si>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</si>
  <si>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</si>
  <si>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</si>
  <si>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</si>
  <si>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</si>
  <si>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</si>
  <si>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</si>
  <si>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</si>
  <si>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</si>
  <si>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</si>
  <si>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</si>
  <si>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</si>
  <si>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</si>
  <si>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</si>
  <si>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</si>
  <si>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</si>
  <si>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</si>
  <si>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</si>
  <si>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</si>
  <si>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</si>
  <si>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</si>
  <si>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</si>
  <si>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</si>
  <si>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</si>
  <si>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</si>
  <si>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</si>
  <si>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</si>
  <si>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</si>
  <si>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</si>
  <si>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</si>
  <si>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</si>
  <si>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</si>
  <si>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</si>
  <si>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</si>
  <si>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</si>
  <si>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</si>
  <si>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</si>
  <si>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</si>
  <si>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</si>
  <si>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</si>
  <si>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</si>
  <si>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</si>
  <si>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</si>
  <si>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</si>
  <si>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</si>
  <si>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</si>
  <si>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</si>
  <si>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</si>
  <si>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</si>
  <si>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</si>
  <si>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</si>
  <si>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</si>
  <si>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</si>
  <si>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</si>
  <si>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</si>
  <si>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</si>
  <si>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</si>
  <si>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</si>
  <si>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</si>
  <si>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</si>
  <si>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</si>
  <si>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</si>
  <si>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</si>
  <si>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</si>
  <si>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</si>
  <si>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</si>
  <si>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</si>
  <si>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</si>
  <si>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</si>
  <si>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</si>
  <si>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</si>
  <si>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</si>
  <si>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</si>
  <si>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</si>
  <si>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</si>
  <si>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</si>
  <si>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</si>
  <si>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</si>
  <si>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</si>
  <si>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</si>
  <si>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</si>
  <si>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</si>
  <si>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</si>
  <si>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</si>
  <si>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</si>
  <si>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</si>
  <si>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</si>
  <si>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</si>
  <si>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</si>
  <si>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</si>
  <si>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</si>
  <si>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</si>
  <si>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</si>
  <si>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</si>
  <si>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</si>
  <si>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</si>
  <si>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</si>
  <si>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</si>
  <si>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</si>
  <si>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</si>
  <si>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</si>
  <si>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</si>
  <si>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</si>
  <si>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</si>
  <si>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</si>
  <si>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</si>
  <si>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</si>
  <si>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</si>
  <si>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</si>
  <si>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</si>
  <si>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</si>
  <si>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</si>
  <si>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</si>
  <si>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</si>
  <si>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</si>
  <si>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</si>
  <si>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</si>
  <si>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</si>
  <si>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</si>
  <si>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</si>
  <si>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</si>
  <si>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</si>
  <si>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</si>
  <si>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</si>
  <si>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</si>
  <si>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</si>
  <si>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</si>
  <si>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</si>
  <si>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</si>
  <si>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</si>
  <si>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</si>
  <si>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</si>
  <si>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</si>
  <si>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</si>
  <si>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</si>
  <si>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</si>
  <si>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</si>
  <si>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</si>
  <si>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</si>
  <si>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</si>
  <si>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</si>
  <si>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</si>
  <si>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</si>
  <si>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</si>
  <si>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</si>
  <si>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</si>
  <si>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</si>
  <si>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</si>
  <si>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</si>
  <si>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</si>
  <si>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</si>
  <si>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</si>
  <si>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</si>
  <si>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</si>
  <si>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</si>
  <si>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</si>
  <si>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</si>
  <si>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</si>
  <si>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</si>
  <si>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</si>
  <si>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</si>
  <si>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</si>
  <si>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</si>
  <si>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</si>
  <si>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</si>
  <si>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</si>
  <si>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</si>
  <si>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</si>
  <si>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</si>
  <si>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</si>
  <si>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</si>
  <si>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</si>
  <si>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</si>
  <si>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</si>
  <si>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</si>
  <si>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</si>
  <si>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</si>
  <si>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</si>
  <si>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</si>
  <si>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</si>
  <si>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</si>
  <si>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</si>
  <si>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</si>
  <si>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</si>
  <si>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</si>
  <si>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</si>
  <si>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</si>
  <si>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</si>
  <si>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</si>
  <si>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</si>
  <si>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</si>
  <si>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</si>
  <si>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</si>
  <si>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</si>
  <si>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</si>
  <si>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</si>
  <si>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</si>
  <si>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</si>
  <si>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</si>
  <si>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</si>
  <si>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</si>
  <si>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</si>
  <si>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</si>
  <si>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</si>
  <si>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</si>
  <si>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</si>
  <si>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</si>
  <si>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</si>
  <si>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</si>
  <si>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</si>
  <si>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</si>
  <si>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</si>
  <si>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</si>
  <si>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</si>
  <si>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</si>
  <si>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</si>
  <si>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</si>
  <si>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</si>
  <si>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</si>
  <si>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</si>
  <si>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</si>
  <si>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</si>
  <si>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</si>
  <si>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</si>
  <si>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</si>
  <si>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</si>
  <si>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</si>
  <si>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</si>
  <si>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</si>
  <si>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</si>
  <si>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</si>
  <si>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</si>
  <si>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</si>
  <si>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</si>
  <si>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</si>
  <si>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</si>
  <si>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</si>
  <si>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</si>
  <si>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</si>
  <si>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</si>
  <si>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</si>
  <si>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</si>
  <si>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</si>
  <si>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</si>
  <si>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</si>
  <si>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</si>
  <si>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</si>
  <si>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</si>
  <si>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</si>
  <si>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</si>
  <si>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</si>
  <si>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</si>
  <si>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</si>
  <si>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</si>
  <si>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</si>
  <si>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</si>
  <si>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</si>
  <si>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</si>
  <si>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</si>
  <si>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</si>
  <si>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</si>
  <si>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</si>
  <si>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</si>
  <si>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</si>
  <si>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</si>
  <si>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</si>
  <si>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</si>
  <si>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</si>
  <si>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</si>
  <si>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</si>
  <si>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</si>
  <si>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</si>
  <si>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</si>
  <si>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</si>
  <si>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</si>
  <si>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</si>
  <si>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</si>
  <si>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</si>
  <si>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</si>
  <si>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</si>
  <si>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</si>
  <si>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</si>
  <si>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</si>
  <si>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</si>
  <si>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</si>
  <si>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</si>
  <si>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</si>
  <si>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</si>
  <si>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</si>
  <si>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</si>
  <si>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</si>
  <si>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</si>
  <si>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</si>
  <si>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</si>
  <si>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</si>
  <si>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</si>
  <si>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</si>
  <si>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</si>
  <si>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</si>
  <si>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</si>
  <si>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</si>
  <si>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</si>
  <si>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</si>
  <si>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</si>
  <si>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</si>
  <si>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</si>
  <si>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</si>
  <si>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</si>
  <si>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</si>
  <si>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</si>
  <si>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</si>
  <si>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</si>
  <si>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</si>
  <si>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</si>
  <si>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</si>
  <si>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</si>
  <si>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</si>
  <si>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</si>
  <si>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</si>
  <si>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</si>
  <si>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</si>
  <si>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</si>
  <si>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</si>
  <si>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</si>
  <si>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</si>
  <si>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</si>
  <si>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</si>
  <si>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</si>
  <si>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</si>
  <si>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</si>
  <si>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</si>
  <si>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</si>
  <si>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</si>
  <si>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</si>
  <si>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</si>
  <si>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</si>
  <si>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</si>
  <si>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</si>
  <si>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</si>
  <si>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</si>
  <si>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</si>
  <si>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</si>
  <si>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</si>
  <si>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</si>
  <si>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</si>
  <si>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</si>
  <si>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</si>
  <si>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</si>
  <si>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</si>
  <si>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</si>
  <si>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</si>
  <si>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</si>
  <si>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</si>
  <si>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</si>
  <si>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</si>
  <si>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</si>
  <si>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</si>
  <si>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</si>
  <si>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</si>
  <si>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</si>
  <si>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</si>
  <si>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</si>
  <si>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</si>
  <si>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</si>
  <si>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</si>
  <si>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</si>
  <si>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</si>
  <si>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</si>
  <si>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</si>
  <si>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</si>
  <si>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</si>
  <si>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</si>
  <si>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</si>
  <si>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</si>
  <si>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</si>
  <si>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</si>
  <si>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</si>
  <si>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</si>
  <si>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</si>
  <si>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</si>
  <si>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</si>
  <si>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</si>
  <si>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</si>
  <si>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</si>
  <si>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</si>
  <si>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</si>
  <si>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</si>
  <si>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</si>
  <si>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</si>
  <si>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</si>
  <si>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</si>
  <si>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</si>
  <si>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</si>
  <si>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</si>
  <si>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</si>
  <si>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</si>
  <si>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</si>
  <si>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</si>
  <si>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</si>
  <si>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</si>
  <si>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</si>
  <si>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</si>
  <si>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</si>
  <si>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</si>
  <si>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</si>
  <si>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</si>
  <si>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</si>
  <si>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</si>
  <si>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</si>
  <si>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</si>
  <si>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</si>
  <si>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</si>
  <si>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</si>
  <si>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</si>
  <si>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</si>
  <si>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</si>
  <si>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</si>
  <si>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</si>
  <si>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</si>
  <si>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</si>
  <si>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</si>
  <si>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</si>
  <si>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</si>
  <si>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</si>
  <si>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</si>
  <si>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</si>
  <si>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</si>
  <si>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</si>
  <si>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</si>
  <si>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</si>
  <si>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</si>
  <si>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</si>
  <si>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</si>
  <si>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</si>
  <si>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</si>
  <si>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</si>
  <si>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</si>
  <si>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</si>
  <si>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</si>
  <si>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</si>
  <si>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</si>
  <si>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</si>
  <si>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</si>
  <si>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</si>
  <si>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</si>
  <si>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</si>
  <si>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</si>
  <si>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</si>
  <si>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</si>
  <si>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</si>
  <si>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</si>
  <si>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</si>
  <si>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</si>
  <si>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</si>
  <si>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</si>
  <si>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</si>
  <si>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</si>
  <si>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</si>
  <si>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</si>
  <si>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</si>
  <si>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</si>
  <si>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</si>
  <si>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</si>
  <si>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</si>
  <si>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</si>
  <si>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</si>
  <si>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</si>
  <si>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</si>
  <si>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</si>
  <si>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</si>
  <si>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</si>
  <si>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</si>
  <si>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</si>
  <si>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</si>
  <si>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</si>
  <si>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</si>
  <si>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</si>
  <si>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</si>
  <si>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</si>
  <si>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</si>
  <si>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</si>
  <si>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</si>
  <si>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</si>
  <si>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</si>
  <si>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</si>
  <si>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</si>
  <si>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</si>
  <si>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</si>
  <si>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</si>
  <si>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</si>
  <si>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</si>
  <si>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</si>
  <si>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</si>
  <si>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</si>
  <si>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</si>
  <si>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</si>
  <si>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</si>
  <si>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</si>
  <si>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</si>
  <si>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</si>
  <si>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</si>
  <si>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</si>
  <si>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</si>
  <si>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</si>
  <si>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</si>
  <si>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</si>
  <si>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</si>
  <si>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</si>
  <si>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</si>
  <si>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</si>
  <si>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</si>
  <si>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</si>
  <si>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</si>
  <si>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</si>
  <si>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</si>
  <si>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</si>
  <si>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</si>
  <si>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</si>
  <si>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</si>
  <si>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</si>
  <si>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</si>
  <si>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</si>
  <si>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</si>
  <si>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</si>
  <si>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</si>
  <si>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</si>
  <si>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</si>
  <si>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</si>
  <si>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</si>
  <si>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</si>
  <si>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</si>
  <si>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</si>
  <si>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</si>
  <si>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</si>
  <si>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</si>
  <si>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</si>
  <si>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</si>
  <si>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</si>
  <si>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</si>
  <si>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</si>
  <si>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</si>
  <si>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</si>
  <si>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</si>
  <si>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</si>
  <si>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</si>
  <si>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</si>
  <si>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</si>
  <si>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</si>
  <si>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</si>
  <si>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</si>
  <si>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</si>
  <si>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</si>
  <si>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</si>
  <si>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</si>
  <si>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</si>
  <si>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</si>
  <si>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</si>
  <si>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</si>
  <si>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</si>
  <si>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</si>
  <si>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</si>
  <si>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</si>
  <si>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</si>
  <si>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</si>
  <si>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</si>
  <si>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</si>
  <si>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</si>
  <si>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</si>
  <si>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</si>
  <si>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</si>
  <si>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</si>
  <si>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</si>
  <si>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</si>
  <si>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</si>
  <si>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</si>
  <si>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</si>
  <si>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</si>
  <si>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</si>
  <si>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</si>
  <si>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</si>
  <si>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</si>
  <si>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</si>
  <si>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</si>
  <si>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</si>
  <si>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</si>
  <si>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</si>
  <si>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</si>
  <si>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</si>
  <si>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</si>
  <si>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</si>
  <si>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</si>
  <si>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</si>
  <si>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</si>
  <si>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</si>
  <si>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</si>
  <si>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</si>
  <si>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</si>
  <si>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</si>
  <si>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</si>
  <si>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</si>
  <si>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</si>
  <si>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</si>
  <si>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</si>
  <si>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</si>
  <si>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</si>
  <si>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</si>
  <si>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</si>
  <si>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</si>
  <si>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</si>
  <si>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</si>
  <si>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</si>
  <si>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</si>
  <si>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</si>
  <si>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</si>
  <si>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</si>
  <si>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</si>
  <si>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</si>
  <si>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</si>
  <si>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</si>
  <si>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</si>
  <si>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</si>
  <si>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</si>
  <si>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</si>
  <si>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</si>
  <si>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</si>
  <si>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</si>
  <si>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</si>
  <si>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</si>
  <si>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</si>
  <si>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</si>
  <si>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</si>
  <si>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</si>
  <si>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</si>
  <si>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</si>
  <si>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</si>
  <si>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</si>
  <si>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</si>
  <si>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</si>
  <si>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</si>
  <si>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</si>
  <si>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</si>
  <si>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</si>
  <si>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</si>
  <si>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</si>
  <si>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</si>
  <si>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</si>
  <si>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</si>
  <si>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</si>
  <si>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</si>
  <si>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</si>
  <si>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</si>
  <si>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</si>
  <si>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</si>
  <si>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</si>
  <si>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</si>
  <si>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</si>
  <si>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</si>
  <si>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</si>
  <si>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</si>
  <si>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</si>
  <si>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</si>
  <si>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</si>
  <si>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</si>
  <si>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</si>
  <si>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</si>
  <si>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</si>
  <si>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</si>
  <si>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</si>
  <si>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</si>
  <si>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</si>
  <si>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</si>
  <si>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</si>
  <si>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</si>
  <si>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</si>
  <si>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</si>
  <si>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</si>
  <si>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</si>
  <si>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</si>
  <si>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</si>
  <si>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</si>
  <si>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</si>
  <si>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</si>
  <si>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</si>
  <si>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</si>
  <si>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</si>
  <si>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</si>
  <si>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</si>
  <si>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</si>
  <si>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</si>
  <si>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</si>
  <si>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</si>
  <si>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</si>
  <si>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</si>
  <si>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</si>
  <si>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</si>
  <si>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</si>
  <si>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</si>
  <si>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</si>
  <si>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</si>
  <si>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</si>
  <si>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</si>
  <si>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</si>
  <si>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</si>
  <si>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</si>
  <si>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</si>
  <si>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</si>
  <si>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</si>
  <si>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</si>
  <si>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</si>
  <si>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</si>
  <si>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</si>
  <si>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</si>
  <si>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</si>
  <si>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</si>
  <si>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</si>
  <si>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</si>
  <si>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</si>
  <si>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</si>
  <si>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</si>
  <si>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</si>
  <si>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</si>
  <si>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</si>
  <si>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</si>
  <si>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</si>
  <si>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</si>
  <si>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</si>
  <si>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</si>
  <si>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</si>
  <si>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</si>
  <si>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</si>
  <si>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</si>
  <si>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</si>
  <si>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</si>
  <si>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</si>
  <si>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</si>
  <si>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</si>
  <si>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</si>
  <si>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</si>
  <si>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</si>
  <si>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</si>
  <si>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</si>
  <si>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</si>
  <si>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</si>
  <si>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</si>
  <si>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</si>
  <si>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</si>
  <si>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</si>
  <si>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</si>
  <si>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</si>
  <si>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</si>
  <si>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</si>
  <si>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</si>
  <si>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</si>
  <si>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</si>
  <si>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</si>
  <si>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</si>
  <si>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</si>
  <si>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</si>
  <si>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</si>
  <si>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</si>
  <si>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</si>
  <si>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</si>
  <si>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</si>
  <si>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</si>
  <si>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</si>
  <si>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</si>
  <si>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</si>
  <si>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</si>
  <si>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</si>
  <si>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</si>
  <si>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</si>
  <si>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</si>
  <si>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</si>
  <si>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</si>
  <si>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</si>
  <si>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</si>
  <si>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</si>
  <si>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</si>
  <si>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</si>
  <si>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</si>
  <si>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</si>
  <si>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</si>
  <si>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</si>
  <si>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</si>
  <si>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</si>
  <si>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</si>
  <si>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</si>
  <si>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</si>
  <si>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</si>
  <si>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</si>
  <si>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</si>
  <si>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</si>
  <si>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</si>
  <si>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</si>
  <si>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</si>
  <si>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</si>
  <si>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</si>
  <si>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</si>
  <si>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</si>
  <si>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</si>
  <si>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</si>
  <si>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</si>
  <si>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</si>
  <si>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</si>
  <si>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</si>
  <si>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</si>
  <si>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</si>
  <si>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</si>
  <si>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</si>
  <si>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</si>
  <si>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</si>
  <si>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</si>
  <si>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</si>
  <si>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</si>
  <si>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</si>
  <si>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</si>
  <si>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</si>
  <si>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</si>
  <si>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</si>
  <si>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</si>
  <si>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</si>
  <si>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</si>
  <si>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</si>
  <si>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</si>
  <si>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</si>
  <si>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</si>
  <si>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</si>
  <si>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</si>
  <si>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</si>
  <si>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</si>
  <si>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</si>
  <si>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</si>
  <si>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</si>
  <si>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</si>
  <si>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</si>
  <si>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</si>
  <si>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</si>
  <si>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</si>
  <si>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</si>
  <si>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</si>
  <si>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</si>
  <si>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</si>
  <si>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</si>
  <si>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</si>
  <si>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</si>
  <si>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</si>
  <si>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</si>
  <si>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</si>
  <si>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</si>
  <si>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</si>
  <si>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</si>
  <si>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</si>
  <si>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</si>
  <si>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</si>
  <si>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</si>
  <si>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</si>
  <si>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</si>
  <si>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</si>
  <si>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</si>
  <si>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</si>
  <si>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</si>
  <si>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</si>
  <si>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</si>
  <si>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</si>
  <si>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</si>
  <si>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</si>
  <si>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</si>
  <si>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</si>
  <si>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</si>
  <si>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</si>
  <si>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</si>
  <si>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</si>
  <si>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</si>
  <si>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</si>
  <si>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</si>
  <si>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</si>
  <si>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</si>
  <si>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</si>
  <si>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</si>
  <si>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</si>
  <si>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</si>
  <si>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</si>
  <si>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</si>
  <si>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</si>
  <si>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</si>
  <si>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</si>
  <si>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</si>
  <si>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</si>
  <si>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</si>
  <si>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</si>
  <si>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</si>
  <si>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</si>
  <si>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</si>
  <si>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</si>
  <si>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</si>
  <si>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</si>
  <si>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</si>
  <si>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</si>
  <si>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</si>
  <si>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</si>
  <si>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</si>
  <si>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</si>
  <si>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</si>
  <si>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</si>
  <si>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</si>
  <si>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</si>
  <si>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</si>
  <si>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</si>
  <si>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</si>
  <si>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</si>
  <si>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</si>
  <si>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</si>
  <si>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</si>
  <si>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</si>
  <si>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</si>
  <si>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</si>
  <si>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</si>
  <si>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</si>
  <si>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</si>
  <si>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</si>
  <si>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</si>
  <si>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</si>
  <si>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</si>
  <si>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</si>
  <si>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</si>
  <si>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</si>
  <si>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</si>
  <si>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</si>
  <si>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</si>
  <si>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</si>
  <si>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</si>
  <si>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</si>
  <si>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</si>
  <si>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</si>
  <si>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</si>
  <si>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</si>
  <si>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</si>
  <si>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</si>
  <si>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</si>
  <si>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</si>
  <si>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</si>
  <si>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</si>
  <si>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</si>
  <si>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</si>
  <si>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</si>
  <si>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</si>
  <si>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</si>
  <si>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</si>
  <si>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</si>
  <si>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</si>
  <si>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</si>
  <si>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</si>
  <si>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</si>
  <si>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</si>
  <si>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</si>
  <si>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</si>
  <si>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</si>
  <si>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</si>
  <si>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</si>
  <si>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</si>
  <si>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</si>
  <si>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</si>
  <si>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</si>
  <si>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</si>
  <si>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</si>
  <si>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</si>
  <si>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</si>
  <si>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</si>
  <si>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</si>
  <si>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</si>
  <si>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</si>
  <si>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</si>
  <si>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</si>
  <si>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</si>
  <si>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</si>
  <si>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</si>
  <si>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</si>
  <si>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</si>
  <si>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</si>
  <si>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</si>
  <si>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</si>
  <si>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</si>
  <si>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</si>
  <si>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</si>
  <si>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</si>
  <si>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</si>
  <si>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</si>
  <si>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</si>
  <si>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</si>
  <si>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</si>
  <si>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</si>
  <si>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</si>
  <si>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</si>
  <si>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</si>
  <si>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</si>
  <si>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</si>
  <si>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</si>
  <si>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</si>
  <si>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</si>
  <si>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</si>
  <si>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</si>
  <si>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</si>
  <si>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</si>
  <si>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</si>
  <si>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</si>
  <si>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</si>
  <si>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</si>
  <si>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</si>
  <si>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</si>
  <si>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</si>
  <si>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</si>
  <si>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</si>
  <si>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</si>
  <si>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</si>
  <si>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</si>
  <si>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</si>
  <si>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</si>
  <si>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</si>
  <si>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</si>
  <si>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</si>
  <si>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</si>
  <si>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</si>
  <si>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</si>
  <si>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</si>
  <si>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</si>
  <si>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</si>
  <si>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</si>
  <si>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</si>
  <si>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</si>
  <si>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</si>
  <si>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</si>
  <si>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</si>
  <si>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</si>
  <si>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</si>
  <si>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</si>
  <si>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</si>
  <si>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</si>
  <si>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</si>
  <si>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</si>
  <si>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</si>
  <si>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</si>
  <si>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</si>
  <si>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</si>
  <si>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</si>
  <si>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</si>
  <si>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</si>
  <si>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</si>
  <si>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</si>
  <si>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</si>
  <si>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</si>
  <si>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</si>
  <si>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</si>
  <si>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</si>
  <si>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</si>
  <si>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</si>
  <si>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</si>
  <si>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</si>
  <si>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</si>
  <si>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</si>
  <si>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</si>
  <si>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</si>
  <si>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</si>
  <si>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</si>
  <si>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</si>
  <si>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</si>
  <si>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</si>
  <si>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</si>
  <si>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</si>
  <si>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</si>
  <si>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</si>
  <si>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</si>
  <si>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</si>
  <si>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</si>
  <si>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</si>
  <si>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</si>
  <si>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</si>
  <si>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</si>
  <si>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</si>
  <si>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</si>
  <si>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</si>
  <si>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</si>
  <si>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</si>
  <si>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</si>
  <si>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</si>
  <si>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</si>
  <si>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</si>
  <si>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</si>
  <si>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</si>
  <si>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</si>
  <si>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</si>
  <si>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</si>
  <si>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</si>
  <si>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</si>
  <si>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</si>
  <si>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</si>
  <si>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</si>
  <si>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</si>
  <si>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</si>
  <si>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</si>
  <si>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</si>
  <si>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</si>
  <si>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</si>
  <si>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</si>
  <si>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</si>
  <si>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</si>
  <si>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</si>
  <si>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</si>
  <si>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</si>
  <si>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</si>
  <si>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</si>
  <si>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</si>
  <si>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</si>
  <si>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</si>
  <si>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</si>
  <si>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</si>
  <si>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</si>
  <si>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</si>
  <si>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</si>
  <si>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</si>
  <si>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</si>
  <si>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</si>
  <si>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</si>
  <si>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</si>
  <si>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</si>
  <si>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</si>
  <si>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</si>
  <si>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</si>
  <si>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</si>
  <si>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</si>
  <si>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</si>
  <si>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</si>
  <si>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</si>
  <si>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</si>
  <si>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</si>
  <si>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</si>
  <si>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</si>
  <si>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</si>
  <si>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</si>
  <si>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</si>
  <si>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</si>
  <si>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</si>
  <si>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</si>
  <si>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</si>
  <si>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</si>
  <si>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</si>
  <si>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</si>
  <si>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</si>
  <si>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</si>
  <si>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</si>
  <si>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</si>
  <si>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</si>
  <si>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</si>
  <si>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</si>
  <si>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</si>
  <si>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</si>
  <si>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</si>
  <si>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</si>
  <si>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</si>
  <si>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</si>
  <si>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</si>
  <si>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</si>
  <si>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</si>
  <si>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</si>
  <si>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</si>
  <si>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</si>
  <si>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</si>
  <si>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</si>
  <si>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</si>
  <si>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</si>
  <si>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</si>
  <si>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</si>
  <si>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</si>
  <si>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</si>
  <si>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</si>
  <si>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</si>
  <si>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</si>
  <si>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</si>
  <si>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</si>
  <si>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</si>
  <si>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</si>
  <si>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</si>
  <si>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</si>
  <si>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</si>
  <si>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</si>
  <si>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</si>
  <si>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</si>
  <si>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</si>
  <si>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</si>
  <si>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</si>
  <si>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</si>
  <si>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</si>
  <si>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</si>
  <si>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</si>
  <si>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</si>
  <si>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</si>
  <si>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</si>
  <si>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</si>
  <si>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</si>
  <si>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</si>
  <si>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</si>
  <si>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</si>
  <si>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</si>
  <si>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</si>
  <si>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</si>
  <si>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</si>
  <si>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</si>
  <si>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</si>
  <si>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</si>
  <si>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</si>
  <si>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</si>
  <si>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</si>
  <si>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</si>
  <si>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</si>
  <si>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</si>
  <si>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</si>
  <si>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</si>
  <si>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</si>
  <si>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</si>
  <si>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</si>
  <si>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</si>
  <si>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</si>
  <si>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</si>
  <si>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</si>
  <si>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</si>
  <si>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</si>
  <si>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</si>
  <si>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</si>
  <si>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</si>
  <si>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</si>
  <si>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</si>
  <si>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</si>
  <si>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</si>
  <si>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</si>
  <si>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</si>
  <si>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</si>
  <si>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</si>
  <si>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</si>
  <si>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</si>
  <si>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</si>
  <si>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</si>
  <si>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</si>
  <si>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</si>
  <si>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</si>
  <si>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</si>
  <si>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</si>
  <si>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</si>
  <si>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</si>
  <si>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</si>
  <si>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</si>
  <si>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</si>
  <si>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</si>
  <si>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</si>
  <si>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</si>
  <si>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</si>
  <si>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</si>
  <si>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</si>
  <si>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</si>
  <si>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</si>
  <si>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</si>
  <si>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</si>
  <si>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</si>
  <si>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</si>
  <si>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</si>
  <si>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</si>
  <si>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</si>
  <si>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</si>
  <si>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</si>
  <si>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</si>
  <si>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</si>
  <si>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</si>
  <si>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</si>
  <si>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</si>
  <si>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</si>
  <si>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</si>
  <si>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</si>
  <si>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</si>
  <si>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</si>
  <si>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</si>
  <si>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</si>
  <si>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</si>
  <si>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</si>
  <si>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</si>
  <si>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</si>
  <si>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</si>
  <si>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</si>
  <si>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</si>
  <si>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</si>
  <si>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</si>
  <si>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</si>
  <si>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</si>
  <si>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</si>
  <si>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</si>
  <si>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</si>
  <si>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</si>
  <si>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</si>
  <si>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</si>
  <si>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</si>
  <si>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</si>
  <si>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</si>
  <si>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</si>
  <si>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</si>
  <si>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</si>
  <si>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</si>
  <si>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</si>
  <si>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</si>
  <si>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</si>
  <si>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</si>
  <si>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</si>
  <si>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</si>
  <si>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</si>
  <si>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</si>
  <si>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</si>
  <si>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</si>
  <si>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</si>
  <si>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</si>
  <si>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</si>
  <si>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</si>
  <si>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</si>
  <si>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</si>
  <si>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</si>
  <si>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</si>
  <si>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</si>
  <si>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</si>
  <si>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</si>
  <si>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</si>
  <si>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</si>
  <si>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</si>
  <si>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</si>
  <si>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</si>
  <si>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</si>
  <si>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</si>
  <si>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</si>
  <si>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</si>
  <si>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</si>
  <si>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</si>
  <si>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</si>
  <si>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</si>
  <si>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</si>
  <si>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</si>
  <si>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</si>
  <si>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</si>
  <si>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</si>
  <si>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</si>
  <si>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</si>
  <si>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</si>
  <si>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</si>
  <si>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</si>
  <si>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</si>
  <si>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</si>
  <si>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</si>
  <si>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</si>
  <si>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</si>
  <si>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</si>
  <si>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</si>
  <si>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</si>
  <si>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</si>
  <si>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</si>
  <si>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</si>
  <si>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</si>
  <si>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</si>
  <si>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</si>
  <si>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</si>
  <si>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</si>
  <si>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</si>
  <si>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</si>
  <si>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</si>
  <si>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</si>
  <si>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</si>
  <si>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</si>
  <si>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</si>
  <si>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</si>
  <si>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</si>
  <si>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</si>
  <si>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</si>
  <si>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</si>
  <si>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</si>
  <si>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</si>
  <si>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</si>
  <si>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</si>
  <si>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</si>
  <si>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</si>
  <si>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</si>
  <si>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</si>
  <si>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</si>
  <si>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</si>
  <si>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</si>
  <si>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</si>
  <si>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</si>
  <si>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</si>
  <si>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</si>
  <si>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</si>
  <si>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</si>
  <si>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</si>
  <si>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</si>
  <si>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</si>
  <si>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</si>
  <si>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</si>
  <si>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</si>
  <si>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</si>
  <si>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</si>
  <si>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</si>
  <si>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</si>
  <si>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</si>
  <si>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</si>
  <si>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</si>
  <si>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</si>
  <si>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</si>
  <si>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</si>
  <si>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</si>
  <si>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</si>
  <si>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</si>
  <si>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</si>
  <si>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</si>
  <si>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</si>
  <si>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</si>
  <si>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</si>
  <si>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</si>
  <si>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</si>
  <si>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</si>
  <si>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</si>
  <si>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</si>
  <si>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</si>
  <si>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</si>
  <si>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</si>
  <si>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</si>
  <si>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</si>
  <si>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</si>
  <si>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</si>
  <si>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</si>
  <si>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</si>
  <si>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</si>
  <si>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</si>
  <si>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</si>
  <si>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</si>
  <si>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</si>
  <si>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</si>
  <si>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</si>
  <si>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</si>
  <si>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</si>
  <si>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</si>
  <si>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</si>
  <si>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</si>
  <si>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</si>
  <si>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</si>
  <si>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</si>
  <si>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</si>
  <si>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</si>
  <si>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</si>
  <si>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</si>
  <si>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</si>
  <si>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</si>
  <si>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</si>
  <si>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</si>
  <si>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</si>
  <si>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</si>
  <si>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</si>
  <si>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</si>
  <si>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</si>
  <si>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</si>
  <si>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</si>
  <si>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</si>
  <si>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</si>
  <si>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</si>
  <si>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</si>
  <si>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</si>
  <si>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</si>
  <si>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</si>
  <si>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</si>
  <si>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</si>
  <si>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</si>
  <si>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</si>
  <si>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</si>
  <si>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</si>
  <si>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</si>
  <si>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</si>
  <si>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</si>
  <si>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</si>
  <si>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</si>
  <si>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</si>
  <si>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</si>
  <si>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</si>
  <si>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</si>
  <si>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</si>
  <si>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</si>
  <si>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</si>
  <si>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</si>
  <si>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</si>
  <si>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</si>
  <si>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</si>
  <si>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</si>
  <si>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</si>
  <si>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</si>
  <si>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</si>
  <si>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</si>
  <si>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</si>
  <si>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</si>
  <si>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</si>
  <si>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</si>
  <si>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</si>
  <si>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</si>
  <si>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</si>
  <si>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</si>
  <si>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</si>
  <si>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</si>
  <si>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</si>
  <si>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</si>
  <si>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</si>
  <si>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</si>
  <si>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</si>
  <si>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</si>
  <si>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</si>
  <si>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</si>
  <si>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</si>
  <si>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</si>
  <si>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</si>
  <si>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</si>
  <si>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</si>
  <si>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</si>
  <si>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</si>
  <si>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</si>
  <si>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</si>
  <si>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</si>
  <si>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</si>
  <si>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</si>
  <si>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</si>
  <si>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</si>
  <si>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</si>
  <si>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</si>
  <si>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</si>
  <si>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</si>
  <si>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</si>
  <si>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</si>
  <si>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</si>
  <si>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</si>
  <si>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</si>
  <si>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</si>
  <si>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</si>
  <si>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</si>
  <si>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</si>
  <si>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</si>
  <si>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</si>
  <si>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</si>
  <si>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</si>
  <si>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</si>
  <si>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</si>
  <si>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</si>
  <si>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</si>
  <si>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</si>
  <si>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</si>
  <si>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</si>
  <si>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</si>
  <si>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</si>
  <si>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</si>
  <si>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</si>
  <si>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</si>
  <si>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</si>
  <si>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</si>
  <si>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</si>
  <si>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</si>
  <si>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</si>
  <si>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</si>
  <si>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</si>
  <si>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</si>
  <si>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</si>
  <si>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</si>
  <si>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</si>
  <si>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</si>
  <si>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</si>
  <si>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</si>
  <si>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</si>
  <si>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</si>
  <si>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</si>
  <si>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</si>
  <si>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</si>
  <si>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</si>
  <si>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</si>
  <si>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</si>
  <si>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</si>
  <si>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</si>
  <si>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</si>
  <si>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</si>
  <si>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</si>
  <si>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</si>
  <si>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</si>
  <si>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</si>
  <si>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</si>
  <si>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</si>
  <si>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</si>
  <si>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</si>
  <si>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</si>
  <si>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</si>
  <si>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</si>
  <si>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</si>
  <si>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</si>
  <si>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</si>
  <si>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</si>
  <si>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</si>
  <si>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</si>
  <si>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</si>
  <si>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</si>
  <si>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</si>
  <si>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</si>
  <si>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</si>
  <si>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</si>
  <si>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</si>
  <si>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</si>
  <si>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</si>
  <si>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</si>
  <si>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</si>
  <si>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</si>
  <si>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</si>
  <si>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</si>
  <si>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</si>
  <si>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</si>
  <si>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</si>
  <si>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</si>
  <si>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</si>
  <si>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</si>
  <si>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</si>
  <si>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</si>
  <si>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</si>
  <si>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</si>
  <si>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</si>
  <si>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</si>
  <si>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</si>
  <si>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</si>
  <si>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</si>
  <si>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</si>
  <si>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</si>
  <si>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</si>
  <si>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</si>
  <si>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</si>
  <si>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</si>
  <si>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</si>
  <si>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</si>
  <si>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</si>
  <si>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</si>
  <si>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</si>
  <si>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</si>
  <si>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</si>
  <si>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</si>
  <si>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</si>
  <si>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</si>
  <si>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</si>
  <si>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</si>
  <si>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</si>
  <si>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</si>
  <si>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</si>
  <si>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</si>
  <si>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</si>
  <si>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</si>
  <si>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</si>
  <si>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</si>
  <si>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</si>
  <si>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</si>
  <si>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</si>
  <si>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</si>
  <si>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</si>
  <si>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</si>
  <si>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</si>
  <si>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</si>
  <si>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</si>
  <si>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</si>
  <si>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</si>
  <si>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</si>
  <si>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</si>
  <si>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</si>
  <si>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</si>
  <si>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</si>
  <si>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</si>
  <si>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</si>
  <si>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</si>
  <si>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</si>
  <si>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</si>
  <si>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</si>
  <si>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</si>
  <si>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</si>
  <si>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</si>
  <si>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</si>
  <si>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</si>
  <si>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</si>
  <si>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</si>
  <si>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</si>
  <si>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</si>
  <si>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</si>
  <si>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</si>
  <si>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</si>
  <si>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</si>
  <si>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</si>
  <si>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</si>
  <si>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</si>
  <si>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</si>
  <si>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</si>
  <si>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</si>
  <si>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</si>
  <si>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</si>
  <si>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</si>
  <si>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</si>
  <si>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</si>
  <si>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</si>
  <si>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</si>
  <si>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</si>
  <si>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</si>
  <si>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</si>
  <si>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</si>
  <si>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</si>
  <si>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</si>
  <si>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</si>
  <si>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</si>
  <si>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</si>
  <si>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</si>
  <si>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</si>
  <si>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</si>
  <si>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</si>
  <si>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</si>
  <si>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</si>
  <si>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</si>
  <si>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</si>
  <si>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</si>
  <si>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</si>
  <si>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</si>
  <si>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</si>
  <si>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</si>
  <si>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</si>
  <si>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</si>
  <si>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</si>
  <si>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</si>
  <si>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</si>
  <si>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</si>
  <si>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</si>
  <si>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</si>
  <si>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</si>
  <si>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</si>
  <si>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</si>
  <si>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</si>
  <si>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</si>
  <si>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</si>
  <si>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</si>
  <si>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</si>
  <si>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</si>
  <si>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</si>
  <si>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</si>
  <si>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</si>
  <si>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</si>
  <si>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</si>
  <si>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</si>
  <si>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</si>
  <si>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</si>
  <si>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</si>
  <si>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</si>
  <si>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</si>
  <si>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</si>
  <si>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</si>
  <si>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</si>
  <si>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</si>
  <si>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</si>
  <si>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</si>
  <si>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</si>
  <si>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</si>
  <si>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</si>
  <si>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</si>
  <si>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</si>
  <si>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</si>
  <si>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</si>
  <si>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</si>
  <si>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</si>
  <si>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</si>
  <si>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</si>
  <si>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</si>
  <si>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</si>
  <si>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</si>
  <si>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</si>
  <si>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</si>
  <si>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</si>
  <si>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</si>
  <si>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</si>
  <si>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</si>
  <si>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</si>
  <si>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</si>
  <si>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</si>
  <si>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</si>
  <si>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</si>
  <si>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</si>
  <si>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</si>
  <si>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</si>
  <si>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</si>
  <si>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</si>
  <si>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</si>
  <si>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</si>
  <si>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</si>
  <si>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</si>
  <si>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</si>
  <si>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</si>
  <si>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</si>
  <si>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</si>
  <si>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</si>
  <si>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</si>
  <si>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</si>
  <si>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</si>
  <si>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</si>
  <si>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</si>
  <si>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</si>
  <si>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</si>
  <si>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</si>
  <si>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</si>
  <si>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</si>
  <si>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</si>
  <si>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</si>
  <si>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</si>
  <si>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</si>
  <si>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</si>
  <si>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</si>
  <si>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</si>
  <si>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</si>
  <si>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</si>
  <si>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</si>
  <si>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</si>
  <si>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</si>
  <si>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</si>
  <si>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</si>
  <si>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</si>
  <si>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</si>
  <si>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</si>
  <si>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</si>
  <si>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</si>
  <si>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</si>
  <si>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</si>
  <si>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</si>
  <si>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</si>
  <si>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</si>
  <si>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</si>
  <si>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</si>
  <si>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</si>
  <si>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</si>
  <si>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</si>
  <si>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</si>
  <si>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</si>
  <si>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</si>
  <si>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</si>
  <si>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</si>
  <si>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</si>
  <si>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</si>
  <si>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</si>
  <si>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</si>
  <si>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</si>
  <si>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</si>
  <si>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</si>
  <si>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</si>
  <si>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</si>
  <si>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</si>
  <si>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</si>
  <si>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</si>
  <si>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</si>
  <si>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</si>
  <si>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</si>
  <si>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</si>
  <si>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</si>
  <si>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</si>
  <si>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</si>
  <si>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</si>
  <si>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</si>
  <si>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</si>
  <si>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</si>
  <si>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</si>
  <si>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</si>
  <si>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</si>
  <si>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</si>
  <si>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</si>
  <si>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</si>
  <si>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</si>
  <si>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</si>
  <si>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</si>
  <si>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</si>
  <si>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</si>
  <si>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</si>
  <si>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</si>
  <si>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</si>
  <si>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</si>
  <si>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</si>
  <si>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</si>
  <si>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</si>
  <si>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</si>
  <si>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</si>
  <si>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</si>
  <si>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</si>
  <si>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</si>
  <si>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</si>
  <si>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</si>
  <si>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</si>
  <si>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</si>
  <si>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</si>
  <si>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</si>
  <si>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</si>
  <si>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</si>
  <si>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</si>
  <si>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</si>
  <si>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</si>
  <si>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</si>
  <si>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</si>
  <si>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</si>
  <si>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</si>
  <si>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</si>
  <si>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</si>
  <si>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</si>
  <si>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</si>
  <si>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</si>
  <si>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</si>
  <si>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</si>
  <si>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</si>
  <si>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</si>
  <si>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</si>
  <si>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</si>
  <si>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</si>
  <si>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</si>
  <si>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</si>
  <si>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</si>
  <si>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</si>
  <si>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</si>
  <si>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</si>
  <si>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</si>
  <si>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</si>
  <si>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</si>
  <si>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</si>
  <si>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</si>
  <si>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</si>
  <si>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</si>
  <si>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</si>
  <si>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</si>
  <si>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</si>
  <si>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</si>
  <si>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</si>
  <si>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</si>
  <si>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</si>
  <si>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</si>
  <si>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</si>
  <si>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</si>
  <si>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</si>
  <si>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</si>
  <si>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</si>
  <si>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</si>
  <si>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</si>
  <si>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</si>
  <si>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</si>
  <si>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</si>
  <si>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</si>
  <si>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</si>
  <si>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</si>
  <si>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</si>
  <si>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</si>
  <si>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</si>
  <si>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</si>
  <si>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</si>
  <si>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</si>
  <si>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</si>
  <si>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</si>
  <si>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</si>
  <si>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</si>
  <si>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</si>
  <si>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</si>
  <si>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</si>
  <si>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</si>
  <si>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</si>
  <si>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</si>
  <si>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</si>
  <si>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</si>
  <si>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</si>
  <si>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</si>
  <si>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</si>
  <si>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</si>
  <si>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</si>
  <si>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</si>
  <si>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</si>
  <si>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</si>
  <si>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</si>
  <si>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</si>
  <si>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</si>
  <si>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</si>
  <si>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</si>
  <si>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</si>
  <si>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</si>
  <si>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</si>
  <si>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</si>
  <si>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</si>
  <si>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</si>
  <si>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</si>
  <si>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</si>
  <si>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</si>
  <si>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</si>
  <si>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</si>
  <si>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</si>
  <si>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</si>
  <si>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</si>
  <si>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</si>
  <si>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</si>
  <si>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</si>
  <si>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</si>
  <si>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</si>
  <si>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</si>
  <si>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</si>
  <si>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</si>
  <si>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</si>
  <si>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</si>
  <si>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</si>
  <si>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</si>
  <si>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</si>
  <si>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</si>
  <si>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</si>
  <si>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</si>
  <si>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</si>
  <si>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</si>
  <si>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</si>
  <si>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</si>
  <si>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</si>
  <si>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</si>
  <si>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</si>
  <si>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</si>
  <si>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</si>
  <si>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</si>
  <si>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</si>
  <si>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</si>
  <si>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</si>
  <si>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</si>
  <si>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</si>
  <si>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</si>
  <si>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</si>
  <si>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</si>
  <si>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</si>
  <si>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</si>
  <si>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</si>
  <si>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</si>
  <si>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</si>
  <si>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</si>
  <si>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</si>
  <si>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</si>
  <si>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</si>
  <si>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</si>
  <si>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</si>
  <si>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</si>
  <si>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</si>
  <si>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</si>
  <si>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</si>
  <si>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</si>
  <si>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</si>
  <si>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</si>
  <si>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</si>
  <si>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</si>
  <si>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</si>
  <si>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</si>
  <si>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</si>
  <si>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</si>
  <si>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</si>
  <si>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</si>
  <si>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</si>
  <si>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</si>
  <si>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</si>
  <si>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</si>
  <si>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</si>
  <si>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</si>
  <si>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</si>
  <si>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</si>
  <si>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</si>
  <si>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</si>
  <si>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</si>
  <si>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</si>
  <si>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</si>
  <si>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</si>
  <si>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</si>
  <si>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</si>
  <si>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</si>
  <si>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</si>
  <si>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</si>
  <si>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</si>
  <si>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</si>
  <si>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</si>
  <si>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</si>
  <si>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</si>
  <si>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</si>
  <si>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</si>
  <si>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</si>
  <si>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</si>
  <si>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</si>
  <si>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</si>
  <si>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</si>
  <si>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</si>
  <si>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</si>
  <si>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</si>
  <si>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</si>
  <si>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</si>
  <si>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</si>
  <si>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</si>
  <si>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</si>
  <si>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</si>
  <si>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</si>
  <si>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</si>
  <si>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</si>
  <si>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</si>
  <si>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</si>
  <si>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</si>
  <si>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</si>
  <si>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</si>
  <si>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</si>
  <si>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</si>
  <si>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</si>
  <si>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</si>
  <si>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</si>
  <si>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</si>
  <si>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</si>
  <si>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</si>
  <si>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</si>
  <si>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</si>
  <si>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</si>
  <si>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</si>
  <si>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</si>
  <si>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</si>
  <si>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</si>
  <si>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</si>
  <si>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</si>
  <si>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</si>
  <si>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</si>
  <si>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</si>
  <si>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</si>
  <si>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</si>
  <si>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</si>
  <si>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</si>
  <si>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</si>
  <si>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</si>
  <si>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</si>
  <si>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</si>
  <si>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</si>
  <si>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</si>
  <si>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</si>
  <si>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</si>
  <si>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</si>
  <si>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</si>
  <si>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</si>
  <si>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</si>
  <si>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</si>
  <si>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</si>
  <si>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</si>
  <si>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</si>
  <si>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</si>
  <si>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</si>
  <si>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</si>
  <si>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</si>
  <si>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</si>
  <si>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</si>
  <si>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</si>
  <si>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</si>
  <si>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</si>
  <si>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</si>
  <si>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</si>
  <si>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</si>
  <si>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</si>
  <si>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</si>
  <si>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</si>
  <si>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</si>
  <si>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</si>
  <si>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</si>
  <si>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</si>
  <si>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</si>
  <si>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</si>
  <si>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</si>
  <si>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</si>
  <si>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</si>
  <si>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</si>
  <si>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</si>
  <si>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</si>
  <si>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</si>
  <si>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</si>
  <si>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</si>
  <si>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</si>
  <si>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</si>
  <si>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</si>
  <si>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</si>
  <si>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</si>
  <si>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</si>
  <si>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</si>
  <si>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</si>
  <si>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</si>
  <si>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</si>
  <si>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</si>
  <si>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</si>
  <si>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</si>
  <si>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</si>
  <si>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</si>
  <si>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</si>
  <si>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</si>
  <si>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</si>
  <si>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</si>
  <si>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</si>
  <si>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</si>
  <si>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</si>
  <si>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</si>
  <si>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</si>
  <si>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</si>
  <si>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</si>
  <si>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</si>
  <si>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</si>
  <si>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</si>
  <si>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</si>
  <si>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</si>
  <si>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</si>
  <si>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</si>
  <si>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</si>
  <si>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</si>
  <si>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</si>
  <si>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</si>
  <si>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</si>
  <si>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</si>
  <si>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</si>
  <si>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</si>
  <si>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</si>
  <si>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</si>
  <si>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</si>
  <si>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</si>
  <si>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</si>
  <si>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</si>
  <si>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</si>
  <si>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</si>
  <si>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</si>
  <si>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</si>
  <si>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</si>
  <si>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</si>
  <si>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</si>
  <si>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</si>
  <si>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</si>
  <si>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</si>
  <si>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</si>
  <si>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</si>
  <si>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</si>
  <si>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</si>
  <si>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</si>
  <si>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</si>
  <si>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</si>
  <si>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</si>
  <si>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</si>
  <si>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</si>
  <si>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</si>
  <si>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</si>
  <si>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</si>
  <si>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</si>
  <si>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</si>
  <si>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</si>
  <si>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</si>
  <si>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</si>
  <si>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</si>
  <si>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</si>
  <si>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</si>
  <si>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</si>
  <si>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</si>
  <si>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</si>
  <si>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</si>
  <si>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</si>
  <si>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</si>
  <si>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</si>
  <si>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</si>
  <si>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</si>
  <si>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</si>
  <si>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</si>
  <si>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</si>
  <si>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</si>
  <si>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</si>
  <si>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</si>
  <si>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</si>
  <si>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</si>
  <si>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</si>
  <si>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</si>
  <si>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</si>
  <si>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</si>
  <si>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</si>
  <si>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</si>
  <si>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</si>
  <si>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</si>
  <si>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</si>
  <si>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</si>
  <si>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</si>
  <si>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</si>
  <si>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</si>
  <si>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</si>
  <si>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</si>
  <si>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</si>
  <si>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</si>
  <si>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</si>
  <si>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</si>
  <si>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</si>
  <si>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</si>
  <si>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</si>
  <si>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</si>
  <si>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</si>
  <si>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</si>
  <si>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</si>
  <si>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</si>
  <si>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</si>
  <si>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</si>
  <si>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</si>
  <si>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</si>
  <si>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</si>
  <si>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</si>
  <si>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</si>
  <si>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</si>
  <si>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</si>
  <si>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</si>
  <si>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</si>
  <si>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</si>
  <si>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</si>
  <si>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</si>
  <si>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</si>
  <si>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</si>
  <si>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</si>
  <si>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</si>
  <si>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</si>
  <si>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</si>
  <si>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</si>
  <si>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</si>
  <si>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</si>
  <si>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</si>
  <si>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</si>
  <si>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</si>
  <si>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</si>
  <si>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</si>
  <si>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</si>
  <si>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</si>
  <si>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</si>
  <si>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</si>
  <si>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</si>
  <si>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</si>
  <si>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</si>
  <si>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</si>
  <si>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</si>
  <si>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</si>
  <si>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</si>
  <si>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</si>
  <si>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</si>
  <si>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</si>
  <si>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</si>
  <si>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</si>
  <si>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</si>
  <si>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</si>
  <si>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</si>
  <si>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</si>
  <si>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</si>
  <si>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</si>
  <si>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</si>
  <si>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</si>
  <si>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</si>
  <si>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</si>
  <si>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</si>
  <si>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</si>
  <si>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</si>
  <si>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</si>
  <si>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</si>
  <si>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</si>
  <si>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</si>
  <si>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</si>
  <si>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</si>
  <si>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</si>
  <si>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</si>
  <si>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</si>
  <si>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</si>
  <si>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</si>
  <si>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</si>
  <si>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</si>
  <si>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</si>
  <si>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</si>
  <si>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</si>
  <si>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</si>
  <si>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</si>
  <si>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</si>
  <si>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</si>
  <si>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</si>
  <si>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</si>
  <si>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</si>
  <si>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</si>
  <si>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</si>
  <si>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</si>
  <si>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</si>
  <si>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</si>
  <si>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</si>
  <si>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</si>
  <si>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</si>
  <si>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</si>
  <si>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</si>
  <si>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</si>
  <si>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</si>
  <si>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</si>
  <si>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</si>
  <si>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</si>
  <si>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</si>
  <si>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</si>
  <si>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</si>
  <si>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</si>
  <si>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</si>
  <si>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</si>
  <si>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</si>
  <si>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</si>
  <si>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</si>
  <si>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</si>
  <si>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</si>
  <si>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</si>
  <si>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</si>
  <si>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</si>
  <si>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</si>
  <si>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</si>
  <si>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</si>
  <si>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</si>
  <si>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</si>
  <si>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</si>
  <si>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</si>
  <si>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</si>
  <si>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</si>
  <si>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</si>
  <si>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</si>
  <si>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</si>
  <si>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</si>
  <si>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</si>
  <si>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</si>
  <si>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</si>
  <si>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</si>
  <si>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</si>
  <si>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</si>
  <si>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</si>
  <si>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</si>
  <si>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</si>
  <si>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</si>
  <si>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</si>
  <si>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</si>
  <si>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</si>
  <si>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</si>
  <si>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</si>
  <si>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</si>
  <si>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</si>
  <si>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</si>
  <si>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</si>
  <si>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</si>
  <si>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</si>
  <si>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</si>
  <si>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</si>
  <si>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</si>
  <si>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</si>
  <si>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</si>
  <si>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</si>
  <si>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</si>
  <si>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</si>
  <si>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</si>
  <si>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</si>
  <si>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</si>
  <si>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</si>
  <si>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</si>
  <si>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</si>
  <si>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</si>
  <si>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</si>
  <si>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</si>
  <si>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</si>
  <si>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</si>
  <si>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</si>
  <si>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</si>
  <si>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</si>
  <si>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</si>
  <si>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</si>
  <si>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</si>
  <si>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</si>
  <si>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</si>
  <si>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</si>
  <si>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</si>
  <si>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</si>
  <si>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</si>
  <si>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</si>
  <si>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</si>
  <si>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</si>
  <si>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</si>
  <si>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</si>
  <si>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</si>
  <si>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</si>
  <si>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</si>
  <si>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</si>
  <si>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</si>
  <si>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</si>
  <si>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</si>
  <si>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</si>
  <si>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</si>
  <si>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</si>
  <si>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</si>
  <si>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</si>
  <si>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</si>
  <si>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</si>
  <si>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</si>
  <si>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</si>
  <si>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</si>
  <si>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</si>
  <si>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</si>
  <si>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</si>
  <si>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</si>
  <si>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</si>
  <si>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</si>
  <si>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</si>
  <si>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</si>
  <si>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</si>
  <si>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</si>
  <si>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</si>
  <si>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</si>
  <si>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</si>
  <si>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</si>
  <si>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</si>
  <si>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</si>
  <si>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</si>
  <si>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</si>
  <si>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</si>
  <si>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</si>
  <si>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</si>
  <si>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</si>
  <si>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</si>
  <si>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</si>
  <si>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</si>
  <si>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</si>
  <si>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</si>
  <si>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</si>
  <si>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</si>
  <si>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</si>
  <si>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</si>
  <si>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</si>
  <si>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</si>
  <si>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</si>
  <si>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</si>
  <si>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</si>
  <si>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</si>
  <si>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</si>
  <si>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</si>
  <si>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</si>
  <si>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</si>
  <si>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</si>
  <si>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</si>
  <si>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</si>
  <si>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</si>
  <si>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</si>
  <si>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</si>
  <si>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</si>
  <si>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</si>
  <si>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</si>
  <si>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</si>
  <si>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</si>
  <si>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</si>
  <si>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</si>
  <si>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</si>
  <si>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</si>
  <si>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</si>
  <si>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</si>
  <si>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</si>
  <si>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</si>
  <si>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</si>
  <si>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</si>
  <si>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</si>
  <si>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</si>
  <si>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</si>
  <si>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</si>
  <si>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</si>
  <si>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</si>
  <si>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</si>
  <si>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</si>
  <si>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</si>
  <si>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</si>
  <si>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</si>
  <si>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</si>
  <si>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</si>
  <si>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</si>
  <si>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</si>
  <si>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</si>
  <si>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</si>
  <si>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</si>
  <si>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</si>
  <si>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</si>
  <si>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</si>
  <si>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</si>
  <si>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</si>
  <si>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</si>
  <si>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</si>
  <si>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</si>
  <si>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</si>
  <si>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</si>
  <si>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</si>
  <si>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</si>
  <si>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</si>
  <si>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</si>
  <si>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</si>
  <si>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</si>
  <si>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</si>
  <si>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</si>
  <si>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</si>
  <si>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</si>
  <si>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</si>
  <si>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</si>
  <si>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</si>
  <si>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</si>
  <si>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</si>
  <si>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</si>
  <si>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</si>
  <si>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</si>
  <si>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</si>
  <si>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</si>
  <si>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</si>
  <si>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</si>
  <si>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</si>
  <si>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</si>
  <si>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</si>
  <si>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</si>
  <si>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</si>
  <si>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</si>
  <si>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</si>
  <si>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</si>
  <si>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</si>
  <si>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</si>
  <si>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</si>
  <si>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</si>
  <si>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</si>
  <si>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</si>
  <si>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</si>
  <si>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</si>
  <si>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</si>
  <si>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</si>
  <si>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</si>
  <si>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</si>
  <si>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</si>
  <si>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</si>
  <si>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</si>
  <si>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</si>
  <si>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</si>
  <si>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</si>
  <si>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</si>
  <si>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</si>
  <si>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</si>
  <si>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</si>
  <si>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</si>
  <si>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</si>
  <si>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</si>
  <si>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</si>
  <si>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</si>
  <si>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</si>
  <si>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</si>
  <si>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</si>
  <si>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</si>
  <si>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</si>
  <si>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</si>
  <si>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</si>
  <si>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</si>
  <si>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</si>
  <si>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</si>
  <si>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</si>
  <si>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</si>
  <si>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</si>
  <si>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</si>
  <si>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</si>
  <si>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</si>
  <si>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</si>
  <si>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</si>
  <si>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</si>
  <si>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</si>
  <si>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</si>
  <si>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</si>
  <si>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</si>
  <si>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</si>
  <si>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</si>
  <si>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</si>
  <si>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</si>
  <si>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</si>
  <si>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</si>
  <si>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</si>
  <si>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</si>
  <si>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</si>
  <si>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</si>
  <si>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</si>
  <si>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</si>
  <si>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</si>
  <si>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</si>
  <si>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</si>
  <si>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</si>
  <si>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</si>
  <si>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</si>
  <si>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</si>
  <si>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</si>
  <si>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</si>
  <si>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</si>
  <si>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</si>
  <si>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</si>
  <si>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</si>
  <si>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</si>
  <si>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</si>
  <si>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</si>
  <si>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</si>
  <si>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</si>
  <si>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</si>
  <si>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</si>
  <si>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</si>
  <si>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</si>
  <si>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</si>
  <si>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</si>
  <si>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</si>
  <si>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</si>
  <si>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</si>
  <si>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</si>
  <si>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</si>
  <si>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</si>
  <si>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</si>
  <si>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</si>
  <si>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</si>
  <si>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</si>
  <si>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</si>
  <si>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</si>
  <si>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</si>
  <si>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</si>
  <si>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</si>
  <si>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</si>
  <si>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</si>
  <si>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</si>
  <si>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</si>
  <si>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</si>
  <si>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</si>
  <si>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</si>
  <si>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</si>
  <si>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</si>
  <si>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</si>
  <si>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</si>
  <si>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</si>
  <si>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</si>
  <si>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</si>
  <si>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</si>
  <si>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</si>
  <si>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</si>
  <si>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</si>
  <si>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</si>
  <si>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</si>
  <si>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</si>
  <si>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</si>
  <si>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</si>
  <si>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</si>
  <si>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</si>
  <si>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</si>
  <si>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</si>
  <si>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</si>
  <si>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</si>
  <si>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</si>
  <si>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</si>
  <si>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</si>
  <si>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</si>
  <si>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</si>
  <si>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</si>
  <si>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</si>
  <si>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</si>
  <si>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</si>
  <si>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</si>
  <si>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</si>
  <si>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</si>
  <si>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</si>
  <si>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</si>
  <si>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</si>
  <si>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</si>
  <si>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</si>
  <si>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</si>
  <si>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</si>
  <si>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</si>
  <si>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</si>
  <si>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</si>
  <si>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</si>
  <si>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</si>
  <si>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</si>
  <si>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</si>
  <si>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</si>
  <si>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</si>
  <si>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</si>
  <si>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</si>
  <si>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</si>
  <si>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</si>
  <si>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</si>
  <si>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</si>
  <si>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</si>
  <si>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</si>
  <si>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</si>
  <si>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</si>
  <si>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</si>
  <si>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</si>
  <si>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</si>
  <si>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</si>
  <si>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</si>
  <si>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</si>
  <si>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</si>
  <si>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</si>
  <si>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</si>
  <si>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</si>
  <si>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</si>
  <si>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</si>
  <si>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</si>
  <si>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</si>
  <si>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</si>
  <si>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</si>
  <si>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</si>
  <si>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</si>
  <si>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</si>
  <si>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</si>
  <si>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</si>
  <si>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</si>
  <si>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</si>
  <si>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</si>
  <si>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</si>
  <si>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</si>
  <si>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</si>
  <si>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</si>
  <si>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</si>
  <si>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</si>
  <si>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</si>
  <si>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</si>
  <si>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</si>
  <si>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</si>
  <si>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</si>
  <si>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</si>
  <si>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</si>
  <si>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</si>
  <si>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</si>
  <si>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</si>
  <si>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</si>
  <si>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</si>
  <si>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</si>
  <si>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</si>
  <si>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</si>
  <si>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</si>
  <si>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</si>
  <si>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</si>
  <si>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</si>
  <si>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</si>
  <si>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</si>
  <si>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</si>
  <si>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</si>
  <si>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</si>
  <si>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</si>
  <si>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</si>
  <si>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</si>
  <si>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</si>
  <si>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</si>
  <si>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</si>
  <si>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</si>
  <si>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</si>
  <si>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</si>
  <si>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</si>
  <si>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</si>
  <si>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</si>
  <si>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</si>
  <si>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</si>
  <si>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</si>
  <si>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</si>
  <si>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</si>
  <si>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</si>
  <si>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</si>
  <si>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</si>
  <si>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</si>
  <si>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</si>
  <si>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</si>
  <si>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</si>
  <si>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</si>
  <si>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</si>
  <si>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</si>
  <si>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</si>
  <si>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</si>
  <si>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</si>
  <si>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</si>
  <si>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</si>
  <si>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</si>
  <si>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</si>
  <si>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</si>
  <si>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</si>
  <si>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</si>
  <si>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</si>
  <si>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</si>
  <si>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</si>
  <si>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</si>
  <si>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</si>
  <si>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</si>
  <si>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</si>
  <si>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</si>
  <si>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</si>
  <si>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</si>
  <si>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</si>
  <si>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</si>
  <si>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</si>
  <si>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</si>
  <si>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</si>
  <si>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</si>
  <si>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</si>
  <si>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</si>
  <si>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</si>
  <si>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</si>
  <si>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</si>
  <si>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</si>
  <si>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</si>
  <si>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</si>
  <si>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</si>
  <si>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</si>
  <si>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</si>
  <si>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</si>
  <si>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</si>
  <si>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</si>
  <si>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</si>
  <si>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</si>
  <si>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</si>
  <si>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</si>
  <si>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</si>
  <si>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</si>
  <si>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</si>
  <si>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</si>
  <si>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</si>
  <si>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</si>
  <si>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</si>
  <si>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</si>
  <si>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</si>
  <si>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</si>
  <si>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</si>
  <si>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</si>
  <si>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</si>
  <si>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</si>
  <si>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</si>
  <si>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</si>
  <si>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</si>
  <si>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</si>
  <si>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</si>
  <si>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</si>
  <si>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</si>
  <si>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</si>
  <si>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</si>
  <si>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</si>
  <si>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</si>
  <si>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</si>
  <si>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</si>
  <si>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</si>
  <si>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</si>
  <si>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</si>
  <si>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</si>
  <si>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</si>
  <si>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</si>
  <si>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</si>
  <si>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</si>
  <si>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</si>
  <si>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</si>
  <si>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</si>
  <si>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</si>
  <si>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</si>
  <si>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</si>
  <si>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</si>
  <si>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</si>
  <si>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</si>
  <si>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</si>
  <si>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</si>
  <si>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</si>
  <si>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</si>
  <si>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</si>
  <si>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</si>
  <si>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</si>
  <si>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</si>
  <si>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</si>
  <si>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</si>
  <si>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</si>
  <si>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</si>
  <si>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</si>
  <si>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</si>
  <si>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</si>
  <si>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</si>
  <si>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</si>
  <si>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</si>
  <si>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</si>
  <si>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</si>
  <si>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</si>
  <si>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</si>
  <si>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</si>
  <si>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</si>
  <si>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</si>
  <si>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</si>
  <si>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</si>
  <si>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</si>
  <si>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</si>
  <si>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</si>
  <si>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</si>
  <si>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</si>
  <si>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</si>
  <si>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</si>
  <si>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</si>
  <si>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</si>
  <si>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</si>
  <si>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</si>
  <si>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</si>
  <si>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</si>
  <si>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</si>
  <si>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</si>
  <si>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</si>
  <si>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</si>
  <si>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</si>
  <si>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</si>
  <si>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</si>
  <si>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</si>
  <si>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</si>
  <si>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</si>
  <si>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</si>
  <si>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</si>
  <si>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</si>
  <si>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</si>
  <si>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</si>
  <si>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</si>
  <si>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</si>
  <si>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</si>
  <si>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</si>
  <si>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</si>
  <si>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</si>
  <si>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</si>
  <si>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</si>
  <si>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</si>
  <si>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</si>
  <si>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</si>
  <si>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</si>
  <si>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</si>
  <si>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</si>
  <si>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</si>
  <si>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</si>
  <si>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</si>
  <si>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</si>
  <si>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</si>
  <si>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</si>
  <si>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</si>
  <si>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</si>
  <si>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</si>
  <si>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</si>
  <si>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</si>
  <si>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</si>
  <si>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</si>
  <si>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</si>
  <si>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</si>
  <si>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</si>
  <si>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</si>
  <si>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</si>
  <si>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</si>
  <si>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</si>
  <si>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</si>
  <si>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</si>
  <si>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</si>
  <si>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</si>
  <si>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</si>
  <si>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</si>
  <si>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</si>
  <si>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</si>
  <si>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</si>
  <si>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</si>
  <si>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</si>
  <si>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</si>
  <si>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</si>
  <si>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</si>
  <si>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</si>
  <si>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</si>
  <si>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</si>
  <si>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</si>
  <si>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</si>
  <si>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</si>
  <si>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</si>
  <si>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</si>
  <si>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</si>
  <si>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</si>
  <si>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</si>
  <si>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</si>
  <si>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</si>
  <si>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</si>
  <si>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</si>
  <si>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</si>
  <si>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</si>
  <si>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</si>
  <si>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</si>
  <si>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</si>
  <si>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</si>
  <si>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</si>
  <si>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</si>
  <si>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</si>
  <si>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</si>
  <si>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</si>
  <si>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</si>
  <si>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</si>
  <si>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</si>
  <si>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</si>
  <si>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</si>
  <si>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</si>
  <si>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</si>
  <si>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</si>
  <si>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</si>
  <si>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</si>
  <si>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</si>
  <si>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</si>
  <si>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</si>
  <si>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</si>
  <si>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</si>
  <si>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</si>
  <si>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</si>
  <si>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</si>
  <si>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</si>
  <si>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</si>
  <si>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</si>
  <si>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</si>
  <si>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</si>
  <si>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</si>
  <si>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</si>
  <si>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</si>
  <si>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</si>
  <si>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</si>
  <si>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</si>
  <si>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</si>
  <si>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</si>
  <si>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</si>
  <si>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</si>
  <si>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</si>
  <si>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</si>
  <si>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</si>
  <si>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</si>
  <si>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</si>
  <si>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</si>
  <si>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</si>
  <si>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</si>
  <si>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</si>
  <si>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</si>
  <si>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</si>
  <si>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</si>
  <si>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</si>
  <si>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</si>
  <si>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</si>
  <si>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</si>
  <si>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</si>
  <si>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</si>
  <si>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</si>
  <si>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</si>
  <si>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</si>
  <si>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</si>
  <si>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</si>
  <si>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</si>
  <si>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</si>
  <si>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</si>
  <si>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</si>
  <si>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</si>
  <si>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</si>
  <si>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</si>
  <si>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</si>
  <si>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</si>
  <si>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</si>
  <si>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</si>
  <si>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</si>
  <si>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</si>
  <si>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</si>
  <si>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</si>
  <si>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</si>
  <si>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</si>
  <si>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</si>
  <si>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</si>
  <si>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</si>
  <si>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</si>
  <si>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</si>
  <si>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</si>
  <si>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</si>
  <si>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</si>
  <si>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</si>
  <si>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</si>
  <si>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</si>
  <si>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</si>
  <si>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</si>
  <si>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</si>
  <si>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</si>
  <si>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</si>
  <si>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</si>
  <si>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</si>
  <si>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</si>
  <si>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</si>
  <si>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</si>
  <si>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</si>
  <si>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</si>
  <si>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</si>
  <si>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</si>
  <si>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</si>
  <si>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</si>
  <si>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</si>
  <si>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</si>
  <si>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</si>
  <si>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</si>
  <si>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</si>
  <si>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</si>
  <si>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</si>
  <si>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</si>
  <si>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</si>
  <si>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</si>
  <si>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</si>
  <si>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</si>
  <si>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</si>
  <si>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</si>
  <si>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</si>
  <si>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</si>
  <si>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</si>
  <si>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</si>
  <si>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</si>
  <si>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</si>
  <si>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</si>
  <si>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</si>
  <si>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</si>
  <si>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</si>
  <si>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</si>
  <si>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</si>
  <si>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</si>
  <si>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</si>
  <si>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</si>
  <si>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</si>
  <si>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</si>
  <si>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</si>
  <si>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</si>
  <si>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</si>
  <si>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</si>
  <si>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</si>
  <si>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</si>
  <si>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</si>
  <si>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</si>
  <si>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</si>
  <si>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</si>
  <si>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</si>
  <si>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</si>
  <si>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</si>
  <si>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</si>
  <si>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</si>
  <si>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</si>
  <si>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</si>
  <si>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</si>
  <si>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</si>
  <si>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</si>
  <si>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</si>
  <si>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</si>
  <si>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</si>
  <si>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</si>
  <si>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</si>
  <si>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</si>
  <si>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</si>
  <si>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</si>
  <si>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</si>
  <si>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</si>
  <si>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</si>
  <si>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</si>
  <si>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</si>
  <si>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</si>
  <si>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</si>
  <si>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</si>
  <si>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</si>
  <si>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</si>
  <si>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</si>
  <si>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</si>
  <si>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</si>
  <si>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</si>
  <si>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</si>
  <si>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</si>
  <si>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</si>
  <si>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</si>
  <si>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</si>
  <si>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</si>
  <si>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</si>
  <si>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</si>
  <si>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</si>
  <si>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</si>
  <si>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</si>
  <si>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</si>
  <si>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</si>
  <si>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</si>
  <si>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</si>
  <si>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</si>
  <si>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</si>
  <si>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</si>
  <si>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</si>
  <si>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</si>
  <si>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</si>
  <si>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</si>
  <si>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</si>
  <si>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</si>
  <si>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</si>
  <si>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</si>
  <si>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</si>
  <si>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</si>
  <si>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</si>
  <si>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</si>
  <si>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</si>
  <si>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</si>
  <si>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</si>
  <si>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</si>
  <si>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</si>
  <si>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</si>
  <si>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</si>
  <si>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</si>
  <si>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</si>
  <si>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</si>
  <si>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</si>
  <si>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</si>
  <si>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</si>
  <si>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</si>
  <si>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</si>
  <si>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</si>
  <si>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</si>
  <si>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</si>
  <si>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</si>
  <si>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</si>
  <si>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</si>
  <si>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</si>
  <si>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</si>
  <si>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</si>
  <si>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</si>
  <si>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</si>
  <si>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</si>
  <si>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</si>
  <si>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</si>
  <si>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</si>
  <si>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</si>
  <si>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</si>
  <si>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</si>
  <si>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</si>
  <si>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</si>
  <si>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</si>
  <si>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</si>
  <si>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</si>
  <si>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</si>
  <si>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</si>
  <si>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</si>
  <si>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</si>
  <si>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</si>
  <si>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</si>
  <si>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</si>
  <si>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</si>
  <si>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</si>
  <si>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</si>
  <si>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</si>
  <si>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</si>
  <si>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</si>
  <si>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</si>
  <si>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</si>
  <si>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</si>
  <si>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</si>
  <si>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</si>
  <si>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</si>
  <si>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</si>
  <si>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</si>
  <si>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</si>
  <si>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</si>
  <si>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</si>
  <si>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</si>
  <si>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</si>
  <si>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</si>
  <si>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</si>
  <si>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</si>
  <si>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</si>
  <si>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</si>
  <si>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</si>
  <si>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</si>
  <si>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</si>
  <si>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</si>
  <si>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</si>
  <si>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</si>
  <si>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</si>
  <si>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</si>
  <si>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</si>
  <si>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</si>
  <si>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</si>
  <si>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</si>
  <si>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</si>
  <si>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</si>
  <si>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</si>
  <si>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</si>
  <si>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</si>
  <si>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</si>
  <si>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</si>
  <si>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</si>
  <si>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</si>
  <si>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</si>
  <si>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</si>
  <si>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</si>
  <si>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</si>
  <si>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</si>
  <si>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</si>
  <si>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</si>
  <si>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</si>
  <si>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</si>
  <si>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</si>
  <si>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</si>
  <si>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</si>
  <si>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</si>
  <si>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</si>
  <si>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</si>
  <si>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</si>
  <si>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</si>
  <si>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</si>
  <si>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</si>
  <si>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</si>
  <si>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</si>
  <si>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</si>
  <si>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</si>
  <si>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</si>
  <si>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</si>
  <si>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</si>
  <si>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</si>
  <si>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</si>
  <si>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</si>
  <si>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</si>
  <si>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</si>
  <si>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</si>
  <si>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</si>
  <si>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</si>
  <si>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</si>
  <si>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</si>
  <si>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</si>
  <si>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</si>
  <si>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</si>
  <si>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</si>
  <si>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</si>
  <si>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</si>
  <si>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</si>
  <si>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</si>
  <si>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</si>
  <si>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</si>
  <si>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</si>
  <si>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</si>
  <si>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</si>
  <si>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</si>
  <si>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</si>
  <si>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</si>
  <si>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</si>
  <si>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</si>
  <si>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</si>
  <si>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</si>
  <si>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</si>
  <si>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</si>
  <si>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</si>
  <si>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</si>
  <si>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</si>
  <si>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</si>
  <si>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</si>
  <si>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</si>
  <si>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</si>
  <si>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</si>
  <si>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</si>
  <si>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</si>
  <si>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</si>
  <si>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</si>
  <si>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</si>
  <si>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</si>
  <si>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</si>
  <si>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</si>
  <si>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</si>
  <si>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</si>
  <si>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</si>
  <si>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</si>
  <si>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</si>
  <si>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</si>
  <si>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</si>
  <si>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</si>
  <si>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</si>
  <si>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</si>
  <si>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</si>
  <si>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</si>
  <si>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</si>
  <si>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</si>
  <si>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</si>
  <si>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</si>
  <si>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</si>
  <si>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</si>
  <si>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</si>
  <si>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</si>
  <si>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</si>
  <si>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</si>
  <si>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</si>
  <si>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</si>
  <si>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</si>
  <si>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</si>
  <si>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</si>
  <si>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</si>
  <si>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</si>
  <si>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</si>
  <si>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</si>
  <si>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</si>
  <si>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</si>
  <si>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</si>
  <si>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</si>
  <si>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</si>
  <si>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</si>
  <si>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</si>
  <si>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</si>
  <si>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</si>
  <si>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</si>
  <si>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</si>
  <si>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</si>
  <si>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</si>
  <si>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</si>
  <si>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</si>
  <si>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</si>
  <si>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</si>
  <si>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</si>
  <si>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</si>
  <si>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</si>
  <si>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</si>
  <si>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</si>
  <si>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</si>
  <si>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</si>
  <si>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</si>
  <si>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</si>
  <si>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</si>
  <si>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</si>
  <si>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</si>
  <si>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</si>
  <si>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</si>
  <si>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</si>
  <si>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</si>
  <si>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</si>
  <si>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</si>
  <si>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</si>
  <si>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</si>
  <si>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</si>
  <si>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</si>
  <si>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</si>
  <si>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</si>
  <si>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</si>
  <si>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</si>
  <si>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</si>
  <si>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</si>
  <si>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</si>
  <si>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</si>
  <si>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</si>
  <si>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</si>
  <si>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</si>
  <si>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</si>
  <si>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</si>
  <si>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</si>
  <si>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</si>
  <si>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</si>
  <si>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</si>
  <si>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</si>
  <si>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</si>
  <si>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</si>
  <si>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</si>
  <si>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</si>
  <si>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</si>
  <si>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</si>
  <si>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</si>
  <si>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</si>
  <si>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</si>
  <si>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</si>
  <si>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</si>
  <si>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</si>
  <si>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</si>
  <si>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</si>
  <si>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</si>
  <si>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</si>
  <si>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</si>
  <si>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</si>
  <si>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</si>
  <si>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</si>
  <si>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</si>
  <si>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</si>
  <si>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</si>
  <si>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</si>
  <si>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</si>
  <si>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</si>
  <si>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</si>
  <si>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</si>
  <si>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</si>
  <si>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</si>
  <si>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</si>
  <si>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</si>
  <si>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</si>
  <si>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</si>
  <si>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</si>
  <si>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</si>
  <si>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</si>
  <si>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</si>
  <si>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</si>
  <si>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</si>
  <si>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</si>
  <si>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</si>
  <si>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</si>
  <si>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</si>
  <si>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</si>
  <si>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</si>
  <si>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</si>
  <si>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</si>
  <si>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</si>
  <si>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</si>
  <si>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</si>
  <si>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</si>
  <si>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</si>
  <si>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</si>
  <si>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</si>
  <si>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</si>
  <si>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</si>
  <si>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</si>
  <si>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</si>
  <si>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</si>
  <si>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</si>
  <si>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</si>
  <si>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</si>
  <si>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</si>
  <si>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</si>
  <si>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</si>
  <si>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</si>
  <si>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</si>
  <si>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</si>
  <si>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</si>
  <si>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</si>
  <si>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</si>
  <si>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</si>
  <si>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</si>
  <si>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</si>
  <si>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</si>
  <si>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</si>
  <si>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</si>
  <si>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</si>
  <si>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</si>
  <si>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</si>
  <si>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</si>
  <si>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</si>
  <si>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</si>
  <si>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</si>
  <si>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</si>
  <si>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</si>
  <si>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</si>
  <si>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</si>
  <si>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</si>
  <si>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</si>
  <si>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</si>
  <si>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</si>
  <si>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</si>
  <si>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</si>
  <si>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</si>
  <si>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</si>
  <si>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</si>
  <si>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</si>
  <si>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</si>
  <si>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</si>
  <si>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</si>
  <si>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</si>
  <si>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</si>
  <si>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</si>
  <si>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</si>
  <si>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</si>
  <si>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</si>
  <si>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</si>
  <si>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</si>
  <si>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</si>
  <si>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</si>
  <si>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</si>
  <si>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</si>
  <si>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</si>
  <si>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</si>
  <si>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</si>
  <si>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</si>
  <si>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</si>
  <si>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</si>
  <si>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</si>
  <si>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</si>
  <si>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</si>
  <si>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</si>
  <si>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</si>
  <si>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</si>
  <si>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</si>
  <si>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</si>
  <si>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</si>
  <si>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</si>
  <si>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</si>
  <si>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</si>
  <si>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</si>
  <si>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</si>
  <si>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</si>
  <si>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</si>
  <si>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</si>
  <si>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</si>
  <si>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</si>
  <si>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</si>
  <si>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</si>
  <si>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</si>
  <si>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</si>
  <si>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</si>
  <si>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</si>
  <si>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</si>
  <si>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</si>
  <si>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</si>
  <si>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</si>
  <si>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</si>
  <si>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</si>
  <si>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</si>
  <si>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</si>
  <si>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</si>
  <si>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</si>
  <si>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</si>
  <si>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</si>
  <si>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</si>
  <si>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</si>
  <si>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</si>
  <si>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</si>
  <si>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</si>
  <si>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</si>
  <si>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</si>
  <si>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</si>
  <si>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</si>
  <si>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</si>
  <si>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</si>
  <si>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</si>
  <si>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</si>
  <si>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</si>
  <si>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</si>
  <si>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</si>
  <si>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</si>
  <si>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</si>
  <si>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</si>
  <si>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</si>
  <si>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</si>
  <si>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</si>
  <si>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</si>
  <si>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</si>
  <si>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</si>
  <si>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</si>
  <si>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</si>
  <si>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</si>
  <si>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</si>
  <si>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</si>
  <si>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</si>
  <si>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</si>
  <si>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</si>
  <si>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</si>
  <si>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</si>
  <si>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</si>
  <si>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</si>
  <si>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</si>
  <si>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</si>
  <si>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</si>
  <si>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</si>
  <si>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</si>
  <si>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</si>
  <si>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</si>
  <si>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</si>
  <si>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</si>
  <si>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</si>
  <si>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</si>
  <si>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</si>
  <si>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</si>
  <si>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</si>
  <si>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</si>
  <si>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</si>
  <si>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</si>
  <si>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</si>
  <si>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</si>
  <si>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</si>
  <si>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</si>
  <si>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</si>
  <si>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</si>
  <si>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</si>
  <si>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</si>
  <si>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</si>
  <si>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</si>
  <si>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</si>
  <si>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</si>
  <si>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</si>
  <si>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</si>
  <si>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</si>
  <si>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</si>
  <si>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</si>
  <si>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</si>
  <si>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</si>
  <si>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</si>
  <si>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</si>
  <si>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</si>
  <si>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</si>
  <si>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</si>
  <si>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</si>
  <si>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</si>
  <si>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</si>
  <si>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</si>
  <si>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</si>
  <si>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</si>
  <si>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</si>
  <si>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</si>
  <si>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</si>
  <si>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</si>
  <si>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</si>
  <si>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</si>
  <si>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</si>
  <si>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</si>
  <si>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</si>
  <si>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</si>
  <si>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</si>
  <si>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</si>
  <si>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</si>
  <si>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</si>
  <si>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</si>
  <si>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</si>
  <si>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</si>
  <si>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</si>
  <si>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</si>
  <si>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</si>
  <si>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</si>
  <si>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</si>
  <si>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</si>
  <si>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</si>
  <si>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</si>
  <si>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</si>
  <si>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</si>
  <si>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</si>
  <si>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</si>
  <si>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</si>
  <si>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</si>
  <si>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</si>
  <si>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</si>
  <si>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</si>
  <si>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</si>
  <si>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</si>
  <si>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</si>
  <si>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</si>
  <si>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</si>
  <si>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</si>
  <si>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</si>
  <si>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</si>
  <si>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</si>
  <si>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</si>
  <si>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</si>
  <si>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</si>
  <si>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</si>
  <si>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</si>
  <si>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</si>
  <si>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</si>
  <si>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</si>
  <si>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</si>
  <si>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</si>
  <si>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</si>
  <si>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</si>
  <si>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</si>
  <si>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</si>
  <si>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</si>
  <si>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</si>
  <si>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</si>
  <si>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</si>
  <si>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</si>
  <si>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</si>
  <si>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</si>
  <si>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</si>
  <si>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</si>
  <si>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</si>
  <si>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</si>
  <si>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</si>
  <si>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</si>
  <si>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</si>
  <si>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</si>
  <si>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</si>
  <si>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</si>
  <si>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</si>
  <si>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</si>
  <si>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</si>
  <si>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</si>
  <si>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</si>
  <si>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</si>
  <si>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</si>
  <si>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</si>
  <si>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</si>
  <si>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</si>
  <si>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</si>
  <si>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</si>
  <si>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</si>
  <si>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</si>
  <si>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</si>
  <si>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</si>
  <si>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</si>
  <si>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</si>
  <si>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</si>
  <si>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</si>
  <si>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</si>
  <si>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</si>
  <si>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</si>
  <si>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</si>
  <si>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</si>
  <si>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</si>
  <si>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</si>
  <si>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</si>
  <si>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</si>
  <si>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</si>
  <si>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</si>
  <si>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</si>
  <si>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</si>
  <si>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</si>
  <si>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</si>
  <si>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</si>
  <si>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</si>
  <si>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</si>
  <si>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</si>
  <si>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</si>
  <si>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</si>
  <si>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</si>
  <si>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</si>
  <si>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</si>
  <si>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</si>
  <si>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</si>
  <si>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</si>
  <si>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</si>
  <si>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</si>
  <si>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</si>
  <si>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</si>
  <si>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</si>
  <si>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</si>
  <si>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</si>
  <si>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</si>
  <si>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</si>
  <si>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</si>
  <si>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</si>
  <si>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</si>
  <si>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</si>
  <si>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</si>
  <si>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</si>
  <si>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</si>
  <si>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</si>
  <si>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</si>
  <si>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</si>
  <si>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</si>
  <si>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</si>
  <si>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</si>
  <si>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</si>
  <si>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</si>
  <si>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</si>
  <si>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</si>
  <si>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</si>
  <si>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</si>
  <si>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</si>
  <si>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</si>
  <si>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</si>
  <si>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</si>
  <si>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</si>
  <si>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</si>
  <si>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</si>
  <si>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</si>
  <si>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</si>
  <si>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</si>
  <si>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</si>
  <si>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</si>
  <si>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</si>
  <si>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</si>
  <si>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</si>
  <si>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</si>
  <si>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</si>
  <si>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</si>
  <si>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</si>
  <si>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</si>
  <si>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</si>
  <si>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</si>
  <si>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</si>
  <si>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</si>
  <si>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</si>
  <si>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</si>
  <si>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</si>
  <si>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</si>
  <si>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</si>
  <si>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</si>
  <si>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</si>
  <si>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</si>
  <si>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</si>
  <si>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</si>
  <si>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</si>
  <si>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</si>
  <si>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</si>
  <si>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</si>
  <si>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</si>
  <si>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</si>
  <si>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</si>
  <si>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</si>
  <si>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</si>
  <si>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</si>
  <si>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</si>
  <si>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</si>
  <si>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</si>
  <si>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</si>
  <si>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</si>
  <si>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</si>
  <si>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</si>
  <si>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</si>
  <si>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</si>
  <si>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</si>
  <si>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</si>
  <si>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</si>
  <si>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</si>
  <si>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</si>
  <si>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</si>
  <si>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</si>
  <si>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</si>
  <si>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</si>
  <si>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</si>
  <si>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</si>
  <si>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</si>
  <si>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</si>
  <si>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</si>
  <si>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</si>
  <si>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</si>
  <si>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</si>
  <si>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</si>
  <si>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</si>
  <si>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</si>
  <si>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</si>
  <si>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</si>
  <si>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</si>
  <si>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</si>
  <si>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</si>
  <si>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</si>
  <si>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</si>
  <si>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</si>
  <si>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</si>
  <si>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</si>
  <si>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</si>
  <si>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</si>
  <si>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</si>
  <si>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</si>
  <si>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</si>
  <si>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</si>
  <si>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</si>
  <si>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</si>
  <si>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</si>
  <si>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</si>
  <si>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</si>
  <si>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</si>
  <si>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</si>
  <si>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</si>
  <si>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</si>
  <si>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</si>
  <si>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</si>
  <si>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</si>
  <si>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</si>
  <si>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</si>
  <si>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</si>
  <si>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</si>
  <si>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</si>
  <si>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</si>
  <si>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</si>
  <si>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</si>
  <si>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</si>
  <si>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</si>
  <si>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</si>
  <si>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</si>
  <si>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</si>
  <si>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</si>
  <si>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</si>
  <si>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</si>
  <si>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</si>
  <si>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</si>
  <si>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</si>
  <si>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</si>
  <si>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</si>
  <si>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</si>
  <si>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</si>
  <si>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</si>
  <si>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</si>
  <si>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</si>
  <si>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</si>
  <si>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</si>
  <si>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</si>
  <si>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</si>
  <si>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</si>
  <si>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</si>
  <si>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</si>
  <si>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</si>
  <si>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</si>
  <si>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</si>
  <si>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</si>
  <si>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</si>
  <si>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</si>
  <si>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</si>
  <si>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</si>
  <si>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</si>
  <si>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</si>
  <si>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</si>
  <si>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</si>
  <si>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</si>
  <si>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</si>
  <si>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</si>
  <si>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</si>
  <si>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</si>
  <si>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</si>
  <si>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</si>
  <si>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</si>
  <si>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</si>
  <si>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</si>
  <si>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</si>
  <si>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</si>
  <si>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</si>
  <si>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</si>
  <si>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</si>
  <si>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</si>
  <si>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</si>
  <si>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</si>
  <si>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</si>
  <si>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</si>
  <si>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</si>
  <si>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</si>
  <si>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</si>
  <si>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</si>
  <si>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</si>
  <si>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</si>
  <si>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</si>
  <si>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</si>
  <si>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</si>
  <si>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</si>
  <si>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</si>
  <si>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</si>
  <si>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</si>
  <si>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</si>
  <si>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</si>
  <si>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</si>
  <si>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</si>
  <si>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</si>
  <si>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</si>
  <si>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</si>
  <si>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</si>
  <si>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</si>
  <si>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</si>
  <si>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</si>
  <si>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</si>
  <si>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</si>
  <si>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</si>
  <si>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</si>
  <si>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</si>
  <si>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</si>
  <si>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</si>
  <si>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</si>
  <si>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</si>
  <si>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</si>
  <si>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</si>
  <si>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</si>
  <si>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</si>
  <si>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</si>
  <si>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</si>
  <si>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</si>
  <si>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</si>
  <si>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</si>
  <si>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</si>
  <si>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</si>
  <si>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</si>
  <si>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</si>
  <si>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</si>
  <si>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</si>
  <si>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</si>
  <si>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</si>
  <si>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</si>
  <si>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</si>
  <si>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</si>
  <si>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</si>
  <si>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</si>
  <si>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</si>
  <si>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</si>
  <si>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</si>
  <si>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</si>
  <si>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</si>
  <si>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</si>
  <si>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</si>
  <si>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</si>
  <si>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</si>
  <si>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</si>
  <si>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</si>
  <si>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</si>
  <si>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</si>
  <si>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</si>
  <si>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</si>
  <si>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</si>
  <si>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</si>
  <si>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</si>
  <si>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</si>
  <si>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</si>
  <si>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</si>
  <si>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</si>
  <si>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</si>
  <si>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</si>
  <si>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</si>
  <si>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</si>
  <si>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</si>
  <si>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</si>
  <si>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</si>
  <si>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</si>
  <si>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</si>
  <si>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</si>
  <si>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</si>
  <si>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</si>
  <si>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</si>
  <si>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</si>
  <si>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</si>
  <si>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</si>
  <si>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</si>
  <si>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</si>
  <si>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</si>
  <si>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</si>
  <si>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</si>
  <si>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</si>
  <si>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</si>
  <si>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</si>
  <si>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</si>
  <si>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</si>
  <si>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</si>
  <si>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</si>
  <si>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</si>
  <si>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</si>
  <si>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</si>
  <si>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</si>
  <si>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</si>
  <si>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</si>
  <si>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</si>
  <si>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</si>
  <si>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</si>
  <si>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</si>
  <si>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</si>
  <si>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</si>
  <si>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</si>
  <si>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</si>
  <si>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</si>
  <si>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</si>
  <si>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</si>
  <si>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</si>
  <si>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</si>
  <si>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</si>
  <si>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</si>
  <si>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</si>
  <si>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</si>
  <si>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</si>
  <si>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</si>
  <si>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</si>
  <si>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</si>
  <si>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</si>
  <si>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</si>
  <si>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</si>
  <si>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</si>
  <si>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</si>
  <si>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</si>
  <si>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</si>
  <si>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</si>
  <si>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</si>
  <si>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</si>
  <si>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</si>
  <si>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</si>
  <si>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</si>
  <si>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</si>
  <si>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</si>
  <si>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</si>
  <si>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</si>
  <si>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</si>
  <si>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</si>
  <si>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</si>
  <si>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</si>
  <si>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</si>
  <si>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</si>
  <si>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</si>
  <si>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</si>
  <si>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</si>
  <si>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</si>
  <si>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</si>
  <si>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</si>
  <si>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</si>
  <si>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</si>
  <si>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</si>
  <si>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</si>
  <si>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</si>
  <si>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</si>
  <si>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</si>
  <si>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</si>
  <si>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</si>
  <si>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</si>
  <si>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</si>
  <si>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</si>
  <si>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</si>
  <si>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</si>
  <si>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</si>
  <si>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</si>
  <si>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</si>
  <si>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</si>
  <si>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</si>
  <si>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</si>
  <si>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</si>
  <si>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</si>
  <si>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</si>
  <si>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</si>
  <si>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</si>
  <si>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</si>
  <si>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</si>
  <si>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</si>
  <si>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</si>
  <si>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</si>
  <si>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</si>
  <si>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</si>
  <si>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</si>
  <si>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</si>
  <si>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</si>
  <si>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</si>
  <si>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</si>
  <si>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</si>
  <si>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</si>
  <si>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</si>
  <si>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</si>
  <si>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</si>
  <si>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</si>
  <si>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</si>
  <si>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</si>
  <si>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</si>
  <si>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</si>
  <si>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</si>
  <si>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</si>
  <si>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</si>
  <si>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</si>
  <si>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</si>
  <si>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</si>
  <si>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</si>
  <si>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</si>
  <si>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</si>
  <si>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</si>
  <si>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</si>
  <si>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</si>
  <si>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</si>
  <si>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</si>
  <si>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</si>
  <si>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</si>
  <si>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</si>
  <si>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</si>
  <si>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</si>
  <si>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</si>
  <si>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</si>
  <si>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</si>
  <si>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</si>
  <si>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</si>
  <si>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</si>
  <si>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</si>
  <si>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</si>
  <si>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</si>
  <si>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</si>
  <si>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</si>
  <si>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</si>
  <si>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</si>
  <si>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</si>
  <si>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</si>
  <si>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</si>
  <si>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</si>
  <si>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</si>
  <si>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</si>
  <si>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</si>
  <si>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</si>
  <si>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</si>
  <si>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</si>
  <si>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</si>
  <si>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</si>
  <si>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</si>
  <si>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</si>
  <si>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</si>
  <si>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</si>
  <si>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</si>
  <si>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</si>
  <si>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</si>
  <si>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</si>
  <si>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</si>
  <si>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</si>
  <si>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</si>
  <si>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</si>
  <si>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</si>
  <si>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</si>
  <si>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</si>
  <si>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</si>
  <si>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</si>
  <si>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</si>
  <si>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</si>
  <si>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</si>
  <si>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</si>
  <si>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</si>
  <si>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</si>
  <si>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</si>
  <si>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</si>
  <si>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</si>
  <si>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</si>
  <si>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</si>
  <si>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</si>
  <si>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</si>
  <si>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</si>
  <si>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</si>
  <si>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</si>
  <si>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</si>
  <si>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</si>
  <si>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</si>
  <si>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</si>
  <si>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</si>
  <si>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</si>
  <si>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</si>
  <si>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</si>
  <si>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</si>
  <si>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</si>
  <si>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</si>
  <si>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</si>
  <si>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</si>
  <si>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</si>
  <si>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</si>
  <si>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</si>
  <si>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</si>
  <si>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</si>
  <si>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</si>
  <si>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</si>
  <si>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</si>
  <si>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</si>
  <si>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</si>
  <si>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</si>
  <si>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</si>
  <si>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</si>
  <si>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</si>
  <si>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</si>
  <si>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</si>
  <si>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</si>
  <si>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</si>
  <si>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</si>
  <si>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</si>
  <si>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</si>
  <si>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</si>
  <si>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</si>
  <si>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</si>
  <si>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</si>
  <si>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</si>
  <si>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</si>
  <si>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</si>
  <si>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</si>
  <si>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</si>
  <si>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</si>
  <si>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</si>
  <si>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</si>
  <si>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</si>
  <si>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</si>
  <si>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</si>
  <si>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</si>
  <si>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</si>
  <si>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</si>
  <si>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</si>
  <si>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</si>
  <si>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</si>
  <si>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</si>
  <si>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</si>
  <si>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</si>
  <si>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</si>
  <si>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</si>
  <si>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</si>
  <si>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</si>
  <si>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</si>
  <si>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</si>
  <si>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</si>
  <si>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</si>
  <si>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</si>
  <si>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</si>
  <si>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</si>
  <si>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</si>
  <si>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</si>
  <si>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</si>
  <si>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</si>
  <si>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</si>
  <si>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</si>
  <si>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</si>
  <si>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</si>
  <si>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</si>
  <si>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</si>
  <si>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</si>
  <si>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</si>
  <si>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</si>
  <si>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</si>
  <si>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</si>
  <si>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</si>
  <si>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</si>
  <si>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</si>
  <si>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</si>
  <si>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</si>
  <si>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</si>
  <si>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</si>
  <si>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</si>
  <si>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</si>
  <si>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</si>
  <si>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</si>
  <si>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</si>
  <si>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</si>
  <si>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</si>
  <si>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</si>
  <si>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</si>
  <si>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</si>
  <si>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</si>
  <si>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</si>
  <si>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</si>
  <si>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</si>
  <si>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</si>
  <si>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</si>
  <si>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</si>
  <si>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</si>
  <si>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</si>
  <si>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</si>
  <si>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</si>
  <si>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</si>
  <si>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</si>
  <si>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</si>
  <si>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</si>
  <si>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</si>
  <si>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</si>
  <si>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</si>
  <si>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</si>
  <si>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</si>
  <si>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</si>
  <si>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</si>
  <si>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</si>
  <si>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</si>
  <si>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</si>
  <si>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</si>
  <si>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</si>
  <si>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</si>
  <si>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</si>
  <si>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</si>
  <si>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</si>
  <si>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</si>
  <si>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</si>
  <si>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</si>
  <si>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</si>
  <si>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</si>
  <si>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</si>
  <si>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</si>
  <si>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</si>
  <si>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</si>
  <si>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</si>
  <si>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</si>
  <si>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</si>
  <si>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</si>
  <si>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</si>
  <si>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</si>
  <si>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</si>
  <si>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</si>
  <si>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</si>
  <si>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</si>
  <si>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</si>
  <si>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</si>
  <si>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</si>
  <si>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</si>
  <si>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</si>
  <si>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</si>
  <si>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</si>
  <si>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</si>
  <si>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</si>
  <si>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</si>
  <si>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</si>
  <si>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</si>
  <si>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</si>
  <si>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</si>
  <si>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</si>
  <si>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</si>
  <si>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</si>
  <si>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</si>
  <si>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</si>
  <si>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</si>
  <si>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</si>
  <si>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</si>
  <si>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</si>
  <si>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</si>
  <si>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</si>
  <si>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</si>
  <si>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</si>
  <si>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</si>
  <si>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</si>
  <si>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</si>
  <si>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</si>
  <si>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</si>
  <si>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</si>
  <si>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</si>
  <si>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</si>
  <si>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</si>
  <si>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</si>
  <si>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</si>
  <si>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</si>
  <si>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</si>
  <si>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</si>
  <si>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</si>
  <si>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</si>
  <si>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</si>
  <si>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</si>
  <si>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</si>
  <si>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</si>
  <si>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</si>
  <si>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</si>
  <si>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</si>
  <si>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</si>
  <si>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</si>
  <si>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</si>
  <si>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</si>
  <si>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</si>
  <si>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</si>
  <si>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</si>
  <si>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</si>
  <si>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</si>
  <si>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</si>
  <si>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</si>
  <si>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</si>
  <si>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</si>
  <si>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</si>
  <si>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</si>
  <si>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</si>
  <si>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</si>
  <si>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</si>
  <si>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</si>
  <si>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</si>
  <si>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</si>
  <si>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</si>
  <si>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</si>
  <si>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</si>
  <si>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</si>
  <si>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</si>
  <si>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</si>
  <si>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</si>
  <si>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</si>
  <si>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</si>
  <si>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</si>
  <si>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</si>
  <si>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</si>
  <si>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</si>
  <si>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</si>
  <si>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</si>
  <si>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</si>
  <si>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</si>
  <si>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</si>
  <si>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</si>
  <si>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</si>
  <si>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</si>
  <si>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</si>
  <si>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</si>
  <si>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</si>
  <si>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</si>
  <si>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</si>
  <si>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</si>
  <si>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</si>
  <si>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</si>
  <si>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</si>
  <si>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</si>
  <si>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</si>
  <si>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</si>
  <si>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</si>
  <si>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</si>
  <si>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</si>
  <si>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</si>
  <si>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</si>
  <si>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</si>
  <si>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</si>
  <si>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</si>
  <si>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</si>
  <si>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</si>
  <si>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</si>
  <si>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</si>
  <si>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</si>
  <si>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</si>
  <si>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</si>
  <si>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</si>
  <si>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</si>
  <si>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</si>
  <si>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</si>
  <si>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</si>
  <si>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</si>
  <si>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</si>
  <si>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</si>
  <si>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</si>
  <si>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</si>
  <si>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</si>
  <si>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</si>
  <si>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</si>
  <si>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</si>
  <si>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</si>
  <si>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</si>
  <si>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</si>
  <si>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</si>
  <si>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</si>
  <si>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</si>
  <si>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</si>
  <si>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</si>
  <si>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</si>
  <si>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</si>
  <si>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</si>
  <si>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</si>
  <si>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</si>
  <si>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</si>
  <si>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</si>
  <si>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</si>
  <si>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</si>
  <si>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</si>
  <si>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</si>
  <si>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</si>
  <si>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</si>
  <si>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</si>
  <si>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</si>
  <si>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</si>
  <si>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</si>
  <si>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</si>
  <si>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</si>
  <si>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</si>
  <si>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</si>
  <si>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</si>
  <si>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</si>
  <si>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</si>
  <si>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</si>
  <si>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</si>
  <si>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</si>
  <si>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</si>
  <si>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</si>
  <si>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</si>
  <si>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</si>
  <si>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</si>
  <si>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</si>
  <si>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</si>
  <si>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</si>
  <si>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</si>
  <si>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</si>
  <si>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</si>
  <si>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</si>
  <si>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</si>
  <si>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</si>
  <si>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</si>
  <si>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</si>
  <si>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</si>
  <si>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</si>
  <si>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</si>
  <si>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</si>
  <si>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</si>
  <si>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</si>
  <si>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</si>
  <si>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</si>
  <si>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</si>
  <si>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</si>
  <si>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</si>
  <si>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</si>
  <si>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</si>
  <si>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</si>
  <si>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</si>
  <si>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</si>
  <si>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</si>
  <si>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</si>
  <si>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</si>
  <si>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</si>
  <si>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</si>
  <si>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</si>
  <si>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</si>
  <si>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</si>
  <si>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</si>
  <si>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</si>
  <si>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</si>
  <si>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</si>
  <si>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</si>
  <si>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</si>
  <si>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</si>
  <si>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</si>
  <si>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</si>
  <si>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</si>
  <si>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</si>
  <si>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</si>
  <si>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</si>
  <si>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</si>
  <si>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</si>
  <si>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</si>
  <si>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</si>
  <si>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</si>
  <si>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</si>
  <si>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</si>
  <si>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</si>
  <si>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</si>
  <si>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</si>
  <si>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</si>
  <si>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</si>
  <si>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</si>
  <si>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</si>
  <si>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</si>
  <si>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</si>
  <si>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</si>
  <si>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</si>
  <si>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</si>
  <si>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</si>
  <si>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</si>
  <si>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</si>
  <si>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</si>
  <si>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</si>
  <si>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</si>
  <si>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</si>
  <si>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</si>
  <si>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</si>
  <si>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</si>
  <si>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</si>
  <si>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</si>
  <si>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</si>
  <si>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</si>
  <si>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</si>
  <si>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</si>
  <si>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</si>
  <si>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</si>
  <si>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</si>
  <si>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</si>
  <si>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</si>
  <si>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</si>
  <si>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</si>
  <si>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</si>
  <si>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</si>
  <si>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</si>
  <si>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</si>
  <si>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</si>
  <si>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</si>
  <si>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</si>
  <si>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</si>
  <si>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</si>
  <si>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</si>
  <si>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</si>
  <si>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</si>
  <si>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</si>
  <si>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</si>
  <si>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</si>
  <si>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</si>
  <si>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</si>
  <si>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</si>
  <si>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</si>
  <si>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</si>
  <si>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</si>
  <si>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</si>
  <si>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</si>
  <si>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</si>
  <si>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</si>
  <si>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</si>
  <si>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</si>
  <si>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</si>
  <si>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</si>
  <si>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</si>
  <si>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</si>
  <si>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</si>
  <si>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</si>
  <si>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</si>
  <si>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</si>
  <si>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</si>
  <si>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</si>
  <si>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</si>
  <si>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</si>
  <si>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</si>
  <si>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</si>
  <si>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</si>
  <si>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</si>
  <si>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</si>
  <si>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</si>
  <si>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</si>
  <si>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</si>
  <si>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</si>
  <si>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</si>
  <si>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</si>
  <si>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</si>
  <si>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</si>
  <si>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</si>
  <si>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</si>
  <si>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</si>
  <si>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</si>
  <si>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</si>
  <si>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</si>
  <si>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</si>
  <si>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</si>
  <si>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</si>
  <si>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</si>
  <si>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</si>
  <si>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</si>
  <si>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</si>
  <si>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</si>
  <si>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</si>
  <si>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</si>
  <si>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</si>
  <si>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</si>
  <si>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</si>
  <si>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</si>
  <si>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</si>
  <si>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</si>
  <si>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</si>
  <si>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</si>
  <si>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</si>
  <si>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</si>
  <si>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</si>
  <si>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</si>
  <si>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</si>
  <si>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</si>
  <si>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</si>
  <si>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</si>
  <si>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</si>
  <si>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</si>
  <si>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</si>
  <si>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</si>
  <si>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</si>
  <si>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</si>
  <si>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</si>
  <si>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</si>
  <si>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</si>
  <si>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</si>
  <si>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</si>
  <si>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</si>
  <si>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</si>
  <si>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</si>
  <si>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</si>
  <si>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</si>
  <si>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</si>
  <si>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</si>
  <si>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</si>
  <si>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</si>
  <si>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</si>
  <si>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</si>
  <si>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</si>
  <si>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</si>
  <si>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</si>
  <si>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</si>
  <si>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</si>
  <si>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</si>
  <si>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</si>
  <si>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</si>
  <si>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</si>
  <si>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</si>
  <si>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</si>
  <si>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</si>
  <si>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</si>
  <si>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</si>
  <si>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</si>
  <si>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</si>
  <si>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</si>
  <si>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</si>
  <si>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</si>
  <si>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</si>
  <si>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</si>
  <si>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</si>
  <si>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</si>
  <si>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</si>
  <si>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</si>
  <si>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</si>
  <si>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</si>
  <si>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</si>
  <si>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</si>
  <si>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</si>
  <si>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</si>
  <si>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</si>
  <si>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</si>
  <si>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</si>
  <si>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</si>
  <si>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</si>
  <si>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</si>
  <si>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</si>
  <si>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</si>
  <si>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</si>
  <si>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</si>
  <si>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</si>
  <si>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</si>
  <si>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</si>
  <si>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</si>
  <si>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</si>
  <si>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</si>
  <si>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</si>
  <si>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</si>
  <si>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</si>
  <si>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</si>
  <si>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</si>
  <si>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</si>
  <si>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</si>
  <si>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</si>
  <si>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</si>
  <si>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</si>
  <si>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</si>
  <si>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</si>
  <si>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</si>
  <si>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</si>
  <si>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</si>
  <si>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</si>
  <si>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</si>
  <si>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</si>
  <si>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</si>
  <si>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</si>
  <si>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</si>
  <si>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</si>
  <si>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</si>
  <si>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</si>
  <si>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</si>
  <si>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</si>
  <si>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</si>
  <si>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</si>
  <si>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</si>
  <si>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</si>
  <si>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</si>
  <si>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</si>
  <si>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</si>
  <si>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</si>
  <si>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</si>
  <si>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</si>
  <si>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</si>
  <si>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</si>
  <si>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</si>
  <si>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</si>
  <si>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</si>
  <si>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</si>
  <si>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</si>
  <si>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</si>
  <si>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</si>
  <si>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</si>
  <si>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</si>
  <si>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</si>
  <si>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</si>
  <si>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</si>
  <si>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</si>
  <si>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</si>
  <si>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</si>
  <si>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</si>
  <si>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</si>
  <si>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</si>
  <si>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</si>
  <si>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</si>
  <si>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</si>
  <si>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</si>
  <si>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</si>
  <si>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</si>
  <si>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</si>
  <si>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</si>
  <si>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</si>
  <si>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</si>
  <si>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</si>
  <si>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</si>
  <si>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</si>
  <si>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</si>
  <si>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</si>
  <si>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</si>
  <si>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</si>
  <si>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</si>
  <si>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</si>
  <si>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</si>
  <si>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</si>
  <si>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</si>
  <si>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</si>
  <si>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</si>
  <si>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</si>
  <si>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</si>
  <si>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</si>
  <si>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</si>
  <si>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</si>
  <si>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</si>
  <si>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</si>
  <si>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</si>
  <si>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</si>
  <si>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</si>
  <si>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</si>
  <si>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</si>
  <si>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</si>
  <si>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</si>
  <si>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</si>
  <si>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</si>
  <si>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</si>
  <si>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</si>
  <si>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</si>
  <si>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</si>
  <si>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</si>
  <si>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</si>
  <si>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</si>
  <si>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</si>
  <si>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</si>
  <si>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</si>
  <si>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</si>
  <si>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</si>
  <si>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</si>
  <si>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</si>
  <si>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</si>
  <si>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</si>
  <si>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</si>
  <si>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</si>
  <si>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</si>
  <si>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</si>
  <si>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</si>
  <si>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</si>
  <si>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</si>
  <si>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</si>
  <si>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</si>
  <si>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</si>
  <si>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</si>
  <si>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</si>
  <si>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</si>
  <si>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</si>
  <si>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</si>
  <si>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</si>
  <si>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</si>
  <si>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</si>
  <si>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</si>
  <si>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</si>
  <si>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</si>
  <si>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</si>
  <si>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</si>
  <si>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</si>
  <si>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</si>
  <si>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</si>
  <si>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</si>
  <si>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</si>
  <si>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</si>
  <si>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</si>
  <si>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</si>
  <si>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</si>
  <si>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</si>
  <si>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</si>
  <si>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</si>
  <si>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</si>
  <si>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</si>
  <si>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</si>
  <si>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</si>
  <si>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</si>
  <si>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</si>
  <si>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</si>
  <si>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</si>
  <si>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</si>
  <si>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</si>
  <si>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</si>
  <si>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</si>
  <si>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</si>
  <si>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</si>
  <si>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</si>
  <si>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</si>
  <si>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</si>
  <si>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</si>
  <si>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</si>
  <si>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</si>
  <si>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</si>
  <si>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</si>
  <si>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</si>
  <si>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</si>
  <si>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</si>
  <si>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</si>
  <si>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</si>
  <si>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</si>
  <si>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</si>
  <si>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</si>
  <si>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</si>
  <si>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</si>
  <si>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</si>
  <si>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</si>
  <si>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</si>
  <si>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</si>
  <si>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</si>
  <si>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</si>
  <si>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</si>
  <si>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</si>
  <si>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</si>
  <si>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</si>
  <si>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</si>
  <si>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</si>
  <si>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</si>
  <si>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</si>
  <si>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</si>
  <si>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</si>
  <si>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</si>
  <si>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</si>
  <si>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</si>
  <si>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</si>
  <si>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</si>
  <si>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</si>
  <si>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</si>
  <si>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</si>
  <si>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</si>
  <si>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</si>
  <si>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</si>
  <si>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</si>
  <si>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</si>
  <si>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</si>
  <si>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</si>
  <si>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</si>
  <si>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</si>
  <si>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</si>
  <si>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</si>
  <si>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</si>
  <si>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</si>
  <si>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</si>
  <si>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</si>
  <si>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</si>
  <si>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</si>
  <si>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</si>
  <si>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</si>
  <si>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</si>
  <si>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</si>
  <si>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</si>
  <si>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</si>
  <si>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</si>
  <si>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</si>
  <si>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</si>
  <si>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</si>
  <si>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</si>
  <si>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</si>
  <si>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</si>
  <si>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</si>
  <si>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</si>
  <si>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</si>
  <si>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</si>
  <si>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</si>
  <si>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</si>
  <si>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</si>
  <si>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</si>
  <si>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</si>
  <si>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</si>
  <si>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</si>
  <si>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</si>
  <si>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</si>
  <si>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</si>
  <si>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</si>
  <si>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</si>
  <si>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</si>
  <si>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</si>
  <si>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</si>
  <si>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</si>
  <si>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</si>
  <si>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</si>
  <si>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</si>
  <si>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</si>
  <si>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</si>
  <si>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</si>
  <si>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</si>
  <si>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</si>
  <si>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</si>
  <si>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</si>
  <si>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</si>
  <si>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</si>
  <si>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</si>
  <si>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</si>
  <si>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</si>
  <si>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</si>
  <si>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</si>
  <si>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</si>
  <si>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</si>
  <si>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</si>
  <si>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</si>
  <si>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</si>
  <si>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</si>
  <si>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</si>
  <si>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</si>
  <si>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</si>
  <si>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</si>
  <si>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</si>
  <si>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</si>
  <si>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</si>
  <si>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</si>
  <si>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</si>
  <si>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</si>
  <si>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</si>
  <si>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</si>
  <si>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</si>
  <si>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</si>
  <si>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</si>
  <si>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</si>
  <si>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</si>
  <si>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</si>
  <si>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</si>
  <si>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</si>
  <si>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</si>
  <si>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</si>
  <si>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</si>
  <si>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</si>
  <si>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</si>
  <si>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</si>
  <si>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</si>
  <si>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</si>
  <si>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</si>
  <si>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</si>
  <si>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</si>
  <si>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</si>
  <si>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</si>
  <si>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</si>
  <si>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</si>
  <si>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</si>
  <si>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</si>
  <si>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</si>
  <si>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</si>
  <si>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</si>
  <si>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</si>
  <si>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</si>
  <si>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</si>
  <si>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</si>
  <si>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</si>
  <si>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</si>
  <si>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</si>
  <si>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</si>
  <si>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</si>
  <si>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</si>
  <si>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</si>
  <si>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</si>
  <si>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</si>
  <si>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</si>
  <si>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</si>
  <si>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</si>
  <si>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</si>
  <si>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</si>
  <si>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</si>
  <si>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</si>
  <si>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</si>
  <si>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</si>
  <si>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</si>
  <si>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</si>
  <si>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</si>
  <si>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</si>
  <si>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</si>
  <si>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</si>
  <si>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</si>
  <si>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</si>
  <si>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</si>
  <si>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</si>
  <si>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</si>
  <si>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</si>
  <si>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</si>
  <si>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</si>
  <si>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</si>
  <si>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</si>
  <si>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</si>
  <si>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</si>
  <si>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</si>
  <si>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</si>
  <si>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</si>
  <si>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</si>
  <si>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</si>
  <si>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</si>
  <si>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</si>
  <si>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</si>
  <si>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</si>
  <si>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</si>
  <si>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</si>
  <si>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</si>
  <si>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</si>
  <si>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</si>
  <si>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</si>
  <si>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</si>
  <si>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</si>
  <si>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</si>
  <si>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</si>
  <si>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</si>
  <si>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</si>
  <si>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</si>
  <si>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</si>
  <si>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</si>
  <si>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</si>
  <si>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</si>
  <si>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</si>
  <si>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</si>
  <si>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</si>
  <si>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</si>
  <si>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</si>
  <si>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</si>
  <si>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</si>
  <si>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</si>
  <si>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</si>
  <si>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</si>
  <si>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</si>
  <si>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</si>
  <si>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</si>
  <si>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</si>
  <si>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</si>
  <si>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</si>
  <si>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</si>
  <si>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</si>
  <si>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</si>
  <si>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</si>
  <si>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</si>
  <si>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</si>
  <si>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</si>
  <si>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</si>
  <si>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</si>
  <si>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</si>
  <si>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</si>
  <si>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</si>
  <si>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</si>
  <si>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</si>
  <si>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</si>
  <si>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</si>
  <si>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</si>
  <si>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</si>
  <si>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</si>
  <si>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</si>
  <si>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</si>
  <si>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</si>
  <si>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</si>
  <si>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</si>
  <si>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</si>
  <si>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</si>
  <si>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</si>
  <si>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</si>
  <si>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</si>
  <si>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</si>
  <si>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</si>
  <si>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</si>
  <si>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</si>
  <si>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</si>
  <si>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</si>
  <si>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</si>
  <si>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</si>
  <si>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</si>
  <si>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</si>
  <si>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</si>
  <si>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</si>
  <si>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</si>
  <si>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</si>
  <si>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</si>
  <si>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</si>
  <si>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</si>
  <si>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</si>
  <si>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</si>
  <si>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</si>
  <si>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</si>
  <si>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</si>
  <si>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</si>
  <si>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</si>
  <si>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</si>
  <si>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</si>
  <si>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</si>
  <si>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</si>
  <si>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</si>
  <si>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</si>
  <si>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</si>
  <si>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</si>
  <si>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</si>
  <si>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</si>
  <si>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</si>
  <si>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</si>
  <si>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</si>
  <si>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</si>
  <si>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</si>
  <si>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</si>
  <si>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</si>
  <si>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</si>
  <si>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</si>
  <si>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</si>
  <si>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</si>
  <si>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</si>
  <si>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</si>
  <si>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</si>
  <si>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</si>
  <si>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</si>
  <si>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</si>
  <si>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</si>
  <si>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</si>
  <si>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</si>
  <si>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</si>
  <si>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</si>
  <si>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</si>
  <si>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</si>
  <si>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</si>
  <si>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</si>
  <si>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</si>
  <si>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</si>
  <si>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</si>
  <si>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</si>
  <si>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</si>
  <si>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</si>
  <si>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</si>
  <si>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</si>
  <si>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</si>
  <si>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</si>
  <si>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</si>
  <si>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</si>
  <si>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</si>
  <si>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</si>
  <si>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</si>
  <si>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</si>
  <si>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</si>
  <si>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</si>
  <si>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</si>
  <si>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</si>
  <si>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</si>
  <si>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</si>
  <si>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</si>
  <si>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</si>
  <si>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</si>
  <si>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</si>
  <si>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</si>
  <si>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</si>
  <si>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</si>
  <si>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</si>
  <si>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</si>
  <si>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</si>
  <si>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</si>
  <si>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</si>
  <si>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</si>
  <si>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</si>
  <si>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</si>
  <si>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</si>
  <si>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</si>
  <si>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</si>
  <si>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</si>
  <si>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</si>
  <si>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</si>
  <si>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</si>
  <si>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</si>
  <si>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</si>
  <si>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</si>
  <si>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</si>
  <si>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</si>
  <si>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</si>
  <si>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</si>
  <si>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</si>
  <si>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</si>
  <si>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</si>
  <si>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</si>
  <si>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</si>
  <si>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</si>
  <si>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</si>
  <si>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</si>
  <si>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</si>
  <si>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</si>
  <si>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</si>
  <si>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</si>
  <si>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</si>
  <si>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</si>
  <si>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</si>
  <si>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</si>
  <si>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</si>
  <si>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</si>
  <si>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</si>
  <si>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</si>
  <si>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</si>
  <si>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</si>
  <si>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</si>
  <si>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</si>
  <si>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</si>
  <si>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</si>
  <si>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</si>
  <si>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</si>
  <si>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</si>
  <si>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</si>
  <si>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</si>
  <si>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</si>
  <si>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</si>
  <si>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</si>
  <si>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</si>
  <si>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</si>
  <si>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</si>
  <si>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</si>
  <si>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</si>
  <si>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</si>
  <si>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</si>
  <si>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</si>
  <si>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</si>
  <si>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</si>
  <si>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</si>
  <si>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</si>
  <si>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</si>
  <si>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</si>
  <si>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</si>
  <si>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</si>
  <si>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</si>
  <si>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</si>
  <si>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</si>
  <si>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</si>
  <si>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</si>
  <si>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</si>
  <si>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</si>
  <si>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</si>
  <si>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</si>
  <si>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</si>
  <si>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</si>
  <si>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</si>
  <si>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</si>
  <si>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</si>
  <si>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</si>
  <si>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</si>
  <si>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</si>
  <si>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</si>
  <si>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</si>
  <si>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</si>
  <si>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</si>
  <si>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</si>
  <si>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</si>
  <si>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</si>
  <si>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</si>
  <si>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</si>
  <si>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</si>
  <si>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</si>
  <si>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</si>
  <si>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</si>
  <si>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</si>
  <si>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</si>
  <si>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</si>
  <si>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</si>
  <si>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</si>
  <si>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</si>
  <si>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</si>
  <si>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</si>
  <si>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</si>
  <si>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</si>
  <si>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</si>
  <si>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</si>
  <si>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</si>
  <si>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</si>
  <si>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</si>
  <si>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</si>
  <si>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</si>
  <si>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</si>
  <si>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</si>
  <si>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</si>
  <si>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</si>
  <si>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</si>
  <si>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</si>
  <si>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</si>
  <si>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</si>
  <si>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</si>
  <si>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</si>
  <si>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</si>
  <si>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</si>
  <si>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</si>
  <si>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</si>
  <si>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</si>
  <si>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</si>
  <si>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</si>
  <si>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</si>
  <si>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</si>
  <si>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</si>
  <si>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</si>
  <si>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</si>
  <si>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</si>
  <si>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</si>
  <si>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</si>
  <si>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</si>
  <si>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</si>
  <si>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</si>
  <si>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</si>
  <si>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</si>
  <si>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</si>
  <si>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</si>
  <si>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</si>
  <si>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</si>
  <si>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</si>
  <si>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</si>
  <si>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</si>
  <si>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</si>
  <si>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</si>
  <si>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</si>
  <si>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</si>
  <si>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</si>
  <si>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</si>
  <si>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</si>
  <si>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</si>
  <si>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</si>
  <si>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</si>
  <si>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</si>
  <si>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</si>
  <si>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</si>
  <si>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</si>
  <si>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</si>
  <si>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</si>
  <si>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</si>
  <si>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</si>
  <si>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</si>
  <si>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</si>
  <si>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</si>
  <si>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</si>
  <si>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</si>
  <si>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</si>
  <si>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</si>
  <si>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</si>
  <si>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</si>
  <si>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</si>
  <si>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</si>
  <si>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</si>
  <si>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</si>
  <si>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</si>
  <si>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</si>
  <si>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</si>
  <si>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</si>
  <si>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</si>
  <si>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</si>
  <si>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</si>
  <si>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</si>
  <si>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</si>
  <si>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</si>
  <si>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</si>
  <si>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</si>
  <si>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</si>
  <si>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</si>
  <si>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</si>
  <si>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</si>
  <si>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</si>
  <si>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</si>
  <si>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</si>
  <si>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</si>
  <si>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</si>
  <si>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</si>
  <si>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</si>
  <si>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</si>
  <si>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</si>
  <si>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</si>
  <si>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</si>
  <si>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</si>
  <si>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</si>
  <si>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</si>
  <si>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</si>
  <si>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</si>
  <si>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</si>
  <si>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</si>
  <si>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</si>
  <si>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</si>
  <si>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</si>
  <si>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</si>
  <si>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</si>
  <si>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</si>
  <si>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</si>
  <si>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</si>
  <si>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</si>
  <si>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</si>
  <si>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</si>
  <si>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</si>
  <si>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</si>
  <si>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</si>
  <si>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</si>
  <si>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</si>
  <si>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</si>
  <si>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</si>
  <si>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</si>
  <si>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</si>
  <si>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</si>
  <si>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</si>
  <si>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</si>
  <si>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</si>
  <si>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</si>
  <si>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</si>
  <si>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</si>
  <si>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</si>
  <si>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</si>
  <si>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</si>
  <si>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</si>
  <si>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</si>
  <si>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</si>
  <si>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</si>
  <si>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</si>
  <si>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</si>
  <si>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</si>
  <si>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</si>
  <si>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</si>
  <si>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</si>
  <si>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</si>
  <si>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</si>
  <si>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</si>
  <si>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</si>
  <si>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</si>
  <si>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</si>
  <si>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</si>
  <si>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</si>
  <si>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</si>
  <si>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</si>
  <si>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</si>
  <si>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</si>
  <si>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</si>
  <si>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</si>
  <si>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</si>
  <si>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</si>
  <si>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</si>
  <si>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</si>
  <si>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</si>
  <si>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</si>
  <si>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</si>
  <si>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</si>
  <si>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</si>
  <si>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</si>
  <si>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</si>
  <si>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</si>
  <si>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</si>
  <si>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</si>
  <si>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</si>
  <si>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</si>
  <si>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</si>
  <si>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</si>
  <si>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</si>
  <si>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</si>
  <si>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</si>
  <si>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</si>
  <si>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</si>
  <si>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</si>
  <si>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</si>
  <si>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</si>
  <si>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</si>
  <si>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</si>
  <si>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</si>
  <si>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</si>
  <si>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</si>
  <si>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</si>
  <si>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</si>
  <si>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</si>
  <si>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</si>
  <si>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</si>
  <si>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</si>
  <si>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</si>
  <si>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</si>
  <si>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</si>
  <si>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</si>
  <si>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</si>
  <si>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</si>
  <si>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</si>
  <si>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</si>
  <si>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</si>
  <si>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</si>
  <si>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</si>
  <si>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</si>
  <si>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</si>
  <si>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</si>
  <si>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</si>
  <si>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</si>
  <si>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</si>
  <si>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</si>
  <si>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</si>
  <si>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</si>
  <si>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</si>
  <si>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</si>
  <si>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</si>
  <si>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</si>
  <si>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</si>
  <si>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</si>
  <si>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</si>
  <si>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</si>
  <si>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</si>
  <si>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</si>
  <si>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</si>
  <si>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</si>
  <si>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</si>
  <si>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</si>
  <si>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</si>
  <si>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</si>
  <si>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</si>
  <si>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</si>
  <si>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</si>
  <si>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</si>
  <si>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</si>
  <si>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</si>
  <si>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</si>
  <si>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</si>
  <si>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</si>
  <si>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</si>
  <si>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</si>
  <si>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</si>
  <si>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</si>
  <si>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</si>
  <si>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</si>
  <si>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</si>
  <si>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</si>
  <si>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</si>
  <si>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</si>
  <si>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</si>
  <si>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</si>
  <si>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</si>
  <si>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</si>
  <si>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</si>
  <si>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</si>
  <si>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</si>
  <si>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</si>
  <si>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</si>
  <si>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</si>
  <si>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</si>
  <si>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</si>
  <si>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</si>
  <si>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</si>
  <si>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</si>
  <si>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</si>
  <si>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</si>
  <si>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</si>
  <si>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</si>
  <si>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</si>
  <si>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</si>
  <si>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</si>
  <si>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</si>
  <si>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</si>
  <si>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</si>
  <si>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</si>
  <si>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</si>
  <si>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</si>
  <si>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</si>
  <si>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</si>
  <si>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</si>
  <si>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</si>
  <si>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</si>
  <si>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</si>
  <si>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</si>
  <si>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</si>
  <si>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</si>
  <si>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</si>
  <si>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</si>
  <si>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</si>
  <si>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</si>
  <si>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</si>
  <si>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</si>
  <si>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</si>
  <si>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</si>
  <si>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</si>
  <si>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</si>
  <si>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</si>
  <si>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</si>
  <si>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</si>
  <si>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</si>
  <si>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</si>
  <si>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</si>
  <si>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</si>
  <si>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</si>
  <si>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</si>
  <si>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</si>
  <si>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</si>
  <si>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</si>
  <si>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</si>
  <si>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</si>
  <si>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</si>
  <si>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</si>
  <si>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</si>
  <si>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</si>
  <si>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</si>
  <si>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</si>
  <si>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</si>
  <si>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</si>
  <si>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</si>
  <si>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</si>
  <si>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</si>
  <si>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</si>
  <si>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</si>
  <si>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</si>
  <si>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</si>
  <si>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</si>
  <si>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</si>
  <si>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</si>
  <si>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</si>
  <si>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</si>
  <si>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</si>
  <si>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</si>
  <si>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</si>
  <si>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</si>
  <si>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</si>
  <si>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</si>
  <si>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</si>
  <si>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</si>
  <si>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</si>
  <si>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</si>
  <si>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</si>
  <si>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</si>
  <si>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</si>
  <si>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</si>
  <si>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</si>
  <si>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</si>
  <si>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</si>
  <si>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</si>
  <si>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</si>
  <si>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</si>
  <si>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</si>
  <si>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</si>
  <si>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</si>
  <si>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</si>
  <si>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</si>
  <si>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</si>
  <si>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</si>
  <si>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</si>
  <si>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</si>
  <si>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</si>
  <si>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</si>
  <si>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</si>
  <si>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</si>
  <si>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</si>
  <si>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</si>
  <si>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</si>
  <si>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</si>
  <si>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</si>
  <si>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</si>
  <si>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</si>
  <si>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</si>
  <si>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</si>
  <si>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</si>
  <si>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</si>
  <si>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</si>
  <si>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</si>
  <si>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</si>
  <si>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</si>
  <si>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</si>
  <si>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</si>
  <si>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</si>
  <si>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</si>
  <si>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</si>
  <si>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</si>
  <si>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</si>
  <si>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</si>
  <si>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</si>
  <si>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</si>
  <si>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</si>
  <si>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</si>
  <si>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</si>
  <si>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</si>
  <si>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</si>
  <si>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</si>
  <si>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</si>
  <si>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</si>
  <si>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</si>
  <si>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</si>
  <si>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</si>
  <si>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</si>
  <si>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</si>
  <si>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</si>
  <si>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</si>
  <si>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</si>
  <si>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</si>
  <si>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</si>
  <si>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</si>
  <si>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</si>
  <si>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</si>
  <si>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</si>
  <si>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</si>
  <si>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</si>
  <si>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</si>
  <si>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</si>
  <si>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</si>
  <si>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</si>
  <si>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</si>
  <si>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</si>
  <si>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</si>
  <si>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</si>
  <si>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</si>
  <si>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</si>
  <si>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</si>
  <si>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</si>
  <si>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</si>
  <si>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</si>
  <si>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</si>
  <si>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</si>
  <si>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</si>
  <si>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</si>
  <si>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</si>
  <si>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</si>
  <si>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</si>
  <si>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</si>
  <si>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</si>
  <si>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</si>
  <si>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</si>
  <si>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</si>
  <si>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</si>
  <si>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</si>
  <si>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</si>
  <si>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</si>
  <si>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</si>
  <si>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</si>
  <si>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</si>
  <si>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</si>
  <si>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</si>
  <si>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</si>
  <si>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</si>
  <si>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</si>
  <si>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</si>
  <si>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</si>
  <si>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</si>
  <si>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</si>
  <si>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</si>
  <si>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</si>
  <si>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</si>
  <si>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</si>
  <si>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</si>
  <si>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</si>
  <si>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</si>
  <si>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</si>
  <si>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</si>
  <si>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</si>
  <si>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</si>
  <si>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</si>
  <si>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</si>
  <si>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</si>
  <si>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</si>
  <si>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</si>
  <si>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</si>
  <si>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</si>
  <si>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</si>
  <si>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</si>
  <si>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</si>
  <si>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</si>
  <si>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</si>
  <si>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</si>
  <si>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</si>
  <si>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</si>
  <si>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</si>
  <si>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</si>
  <si>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</si>
  <si>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</si>
  <si>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</si>
  <si>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</si>
  <si>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</si>
  <si>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</si>
  <si>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</si>
  <si>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</si>
  <si>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</si>
  <si>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</si>
  <si>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</si>
  <si>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</si>
  <si>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</si>
  <si>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</si>
  <si>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</si>
  <si>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</si>
  <si>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</si>
  <si>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</si>
  <si>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</si>
  <si>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</si>
  <si>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</si>
  <si>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</si>
  <si>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</si>
  <si>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</si>
  <si>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</si>
  <si>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</si>
  <si>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</si>
  <si>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</si>
  <si>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</si>
  <si>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</si>
  <si>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</si>
  <si>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</si>
  <si>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</si>
  <si>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</si>
  <si>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</si>
  <si>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</si>
  <si>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</si>
  <si>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</si>
  <si>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</si>
  <si>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</si>
  <si>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</si>
  <si>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</si>
  <si>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</si>
  <si>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</si>
  <si>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</si>
  <si>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</si>
  <si>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</si>
  <si>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</si>
  <si>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</si>
  <si>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</si>
  <si>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</si>
  <si>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</si>
  <si>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</si>
  <si>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</si>
  <si>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</si>
  <si>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</si>
  <si>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</si>
  <si>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</si>
  <si>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</si>
  <si>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</si>
  <si>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</si>
  <si>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</si>
  <si>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</si>
  <si>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</si>
  <si>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</si>
  <si>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</si>
  <si>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</si>
  <si>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</si>
  <si>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</si>
  <si>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</si>
  <si>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</si>
  <si>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</si>
  <si>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</si>
  <si>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</si>
  <si>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</si>
  <si>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</si>
  <si>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</si>
  <si>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</si>
  <si>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</si>
  <si>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</si>
  <si>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</si>
  <si>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</si>
  <si>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</si>
  <si>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</si>
  <si>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</si>
  <si>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</si>
  <si>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</si>
  <si>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</si>
  <si>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</si>
  <si>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</si>
  <si>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</si>
  <si>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</si>
  <si>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</si>
  <si>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</si>
  <si>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</si>
  <si>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</si>
  <si>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</si>
  <si>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</si>
  <si>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</si>
  <si>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</si>
  <si>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</si>
  <si>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</si>
  <si>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</si>
  <si>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</si>
  <si>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</si>
  <si>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</si>
  <si>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</si>
  <si>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</si>
  <si>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</si>
  <si>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</si>
  <si>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</si>
  <si>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</si>
  <si>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</si>
  <si>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</si>
  <si>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</si>
  <si>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</si>
  <si>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</si>
  <si>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</si>
  <si>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</si>
  <si>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</si>
  <si>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</si>
  <si>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</si>
  <si>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</si>
  <si>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</si>
  <si>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</si>
  <si>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</si>
  <si>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</si>
  <si>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</si>
  <si>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</si>
  <si>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</si>
  <si>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</si>
  <si>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</si>
  <si>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</si>
  <si>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</si>
  <si>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</si>
  <si>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</si>
  <si>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</si>
  <si>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</si>
  <si>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</si>
  <si>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</si>
  <si>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</si>
  <si>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</si>
  <si>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</si>
  <si>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</si>
  <si>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</si>
  <si>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</si>
  <si>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</si>
  <si>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</si>
  <si>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</si>
  <si>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</si>
  <si>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</si>
  <si>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</si>
  <si>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</si>
  <si>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</si>
  <si>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</si>
  <si>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</si>
  <si>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</si>
  <si>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</si>
  <si>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</si>
  <si>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</si>
  <si>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</si>
  <si>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</si>
  <si>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</si>
  <si>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</si>
  <si>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</si>
  <si>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</si>
  <si>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</si>
  <si>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</si>
  <si>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</si>
  <si>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</si>
  <si>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</si>
  <si>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</si>
  <si>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</si>
  <si>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</si>
  <si>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</si>
  <si>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</si>
  <si>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</si>
  <si>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</si>
  <si>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</si>
  <si>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</si>
  <si>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</si>
  <si>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</si>
  <si>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</si>
  <si>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</si>
  <si>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</si>
  <si>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</si>
  <si>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</si>
  <si>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</si>
  <si>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</si>
  <si>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</si>
  <si>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</si>
  <si>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</si>
  <si>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</si>
  <si>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</si>
  <si>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</si>
  <si>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</si>
  <si>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</si>
  <si>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</si>
  <si>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</si>
  <si>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</si>
  <si>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</si>
  <si>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</si>
  <si>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</si>
  <si>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</si>
  <si>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</si>
  <si>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</si>
  <si>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</si>
  <si>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</si>
  <si>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</si>
  <si>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</si>
  <si>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</si>
  <si>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</si>
  <si>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</si>
  <si>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</si>
  <si>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</si>
  <si>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</si>
  <si>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</si>
  <si>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</si>
  <si>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</si>
  <si>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</si>
  <si>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</si>
  <si>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</si>
  <si>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</si>
  <si>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</si>
  <si>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</si>
  <si>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</si>
  <si>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</si>
  <si>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</si>
  <si>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</si>
  <si>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</si>
  <si>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</si>
  <si>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</si>
  <si>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</si>
  <si>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</si>
  <si>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</si>
  <si>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</si>
  <si>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</si>
  <si>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</si>
  <si>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</si>
  <si>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</si>
  <si>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</si>
  <si>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</si>
  <si>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</si>
  <si>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</si>
  <si>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</si>
  <si>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</si>
  <si>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</si>
  <si>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</si>
  <si>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</si>
  <si>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</si>
  <si>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</si>
  <si>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</si>
  <si>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</si>
  <si>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</si>
  <si>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</si>
  <si>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</si>
  <si>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</si>
  <si>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</si>
  <si>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</si>
  <si>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</si>
  <si>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</si>
  <si>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</si>
  <si>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</si>
  <si>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</si>
  <si>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</si>
  <si>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</si>
  <si>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</si>
  <si>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</si>
  <si>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</si>
  <si>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</si>
  <si>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</si>
  <si>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</si>
  <si>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</si>
  <si>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</si>
  <si>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</si>
  <si>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</si>
  <si>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</si>
  <si>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</si>
  <si>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</si>
  <si>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</si>
  <si>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</si>
  <si>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</si>
  <si>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</si>
  <si>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</si>
  <si>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</si>
  <si>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</si>
  <si>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</si>
  <si>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</si>
  <si>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</si>
  <si>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</si>
  <si>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</si>
  <si>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</si>
  <si>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</si>
  <si>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</si>
  <si>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</si>
  <si>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</si>
  <si>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</si>
  <si>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</si>
  <si>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</si>
  <si>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</si>
  <si>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</si>
  <si>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</si>
  <si>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</si>
  <si>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</si>
  <si>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</si>
  <si>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</si>
  <si>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</si>
  <si>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</si>
  <si>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</si>
  <si>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</si>
  <si>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</si>
  <si>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</si>
  <si>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</si>
  <si>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</si>
  <si>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</si>
  <si>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</si>
  <si>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</si>
  <si>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</si>
  <si>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</si>
  <si>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</si>
  <si>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</si>
  <si>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</si>
  <si>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</si>
  <si>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</si>
  <si>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</si>
  <si>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</si>
  <si>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</si>
  <si>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</si>
  <si>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</si>
  <si>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</si>
  <si>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</si>
  <si>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</si>
  <si>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</si>
  <si>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</si>
  <si>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</si>
  <si>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</si>
  <si>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</si>
  <si>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</si>
  <si>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</si>
  <si>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</si>
  <si>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</si>
  <si>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</si>
  <si>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</si>
  <si>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</si>
  <si>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</si>
  <si>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</si>
  <si>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</si>
  <si>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</si>
  <si>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</si>
  <si>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</si>
  <si>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</si>
  <si>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</si>
  <si>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</si>
  <si>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</si>
  <si>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</si>
  <si>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</si>
  <si>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</si>
  <si>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</si>
  <si>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</si>
  <si>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</si>
  <si>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</si>
  <si>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</si>
  <si>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</si>
  <si>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</si>
  <si>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</si>
  <si>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</si>
  <si>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</si>
  <si>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</si>
  <si>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</si>
  <si>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</si>
  <si>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</si>
  <si>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</si>
  <si>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</si>
  <si>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</si>
  <si>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</si>
  <si>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</si>
  <si>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</si>
  <si>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</si>
  <si>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</si>
  <si>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</si>
  <si>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</si>
  <si>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</si>
  <si>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</si>
  <si>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</si>
  <si>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</si>
  <si>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</si>
  <si>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</si>
  <si>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</si>
  <si>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</si>
  <si>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</si>
  <si>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</si>
  <si>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</si>
  <si>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</si>
  <si>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</si>
  <si>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</si>
  <si>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</si>
  <si>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</si>
  <si>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</si>
  <si>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</si>
  <si>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</si>
  <si>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</si>
  <si>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</si>
  <si>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</si>
  <si>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</si>
  <si>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</si>
  <si>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</si>
  <si>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</si>
  <si>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</si>
  <si>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</si>
  <si>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</si>
  <si>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</si>
  <si>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</si>
  <si>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</si>
  <si>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</si>
  <si>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</si>
  <si>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</si>
  <si>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</si>
  <si>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</si>
  <si>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</si>
  <si>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</si>
  <si>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</si>
  <si>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</si>
  <si>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</si>
  <si>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</si>
  <si>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</si>
  <si>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</si>
  <si>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</si>
  <si>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</si>
  <si>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</si>
  <si>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</si>
  <si>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</si>
  <si>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</si>
  <si>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</si>
  <si>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</si>
  <si>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</si>
  <si>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</si>
  <si>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</si>
  <si>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</si>
  <si>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</si>
  <si>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</si>
  <si>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</si>
  <si>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</si>
  <si>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</si>
  <si>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</si>
  <si>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</si>
  <si>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</si>
  <si>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</si>
  <si>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</si>
  <si>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</si>
  <si>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</si>
  <si>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</si>
  <si>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</si>
  <si>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</si>
  <si>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</si>
  <si>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</si>
  <si>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</si>
  <si>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</si>
  <si>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</si>
  <si>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</si>
  <si>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</si>
  <si>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</si>
  <si>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</si>
  <si>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</si>
  <si>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</si>
  <si>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</si>
  <si>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</si>
  <si>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</si>
  <si>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</si>
  <si>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</si>
  <si>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</si>
  <si>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</si>
  <si>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</si>
  <si>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</si>
  <si>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</si>
  <si>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</si>
  <si>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</si>
  <si>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</si>
  <si>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</si>
  <si>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</si>
  <si>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</si>
  <si>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</si>
  <si>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</si>
  <si>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</si>
  <si>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</si>
  <si>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</si>
  <si>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</si>
  <si>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</si>
  <si>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</si>
  <si>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</si>
  <si>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</si>
  <si>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</si>
  <si>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</si>
  <si>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</si>
  <si>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</si>
  <si>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</si>
  <si>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</si>
  <si>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</si>
  <si>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</si>
  <si>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</si>
  <si>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</si>
  <si>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</si>
  <si>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</si>
  <si>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</si>
  <si>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</si>
  <si>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</si>
  <si>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</si>
  <si>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</si>
  <si>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</si>
  <si>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</si>
  <si>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</si>
  <si>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</si>
  <si>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</si>
  <si>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</si>
  <si>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</si>
  <si>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</si>
  <si>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</si>
  <si>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</si>
  <si>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</si>
  <si>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</si>
  <si>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</si>
  <si>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</si>
  <si>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</si>
  <si>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</si>
  <si>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</si>
  <si>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</si>
  <si>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</si>
  <si>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</si>
  <si>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</si>
  <si>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</si>
  <si>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</si>
  <si>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</si>
  <si>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</si>
  <si>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</si>
  <si>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</si>
  <si>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</si>
  <si>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</si>
  <si>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</si>
  <si>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</si>
  <si>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</si>
  <si>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</si>
  <si>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</si>
  <si>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</si>
  <si>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</si>
  <si>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</si>
  <si>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</si>
  <si>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</si>
  <si>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</si>
  <si>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</si>
  <si>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</si>
  <si>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</si>
  <si>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</si>
  <si>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</si>
  <si>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</si>
  <si>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</si>
  <si>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</si>
  <si>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</si>
  <si>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</si>
  <si>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</si>
  <si>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</si>
  <si>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</si>
  <si>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</si>
  <si>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</si>
  <si>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</si>
  <si>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</si>
  <si>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</si>
  <si>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</si>
  <si>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</si>
  <si>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</si>
  <si>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</si>
  <si>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</si>
  <si>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</si>
  <si>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</si>
  <si>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</si>
  <si>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</si>
  <si>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</si>
  <si>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</si>
  <si>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</si>
  <si>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</si>
  <si>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</si>
  <si>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</si>
  <si>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</si>
  <si>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</si>
  <si>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</si>
  <si>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</si>
  <si>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</si>
  <si>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</si>
  <si>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</si>
  <si>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</si>
  <si>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</si>
  <si>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</si>
  <si>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</si>
  <si>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</si>
  <si>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</si>
  <si>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</si>
  <si>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</si>
  <si>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</si>
  <si>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</si>
  <si>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</si>
  <si>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</si>
  <si>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</si>
  <si>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</si>
  <si>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</si>
  <si>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</si>
  <si>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</si>
  <si>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</si>
  <si>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</si>
  <si>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</si>
  <si>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</si>
  <si>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</si>
  <si>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</si>
  <si>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</si>
  <si>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</si>
  <si>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</si>
  <si>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</si>
  <si>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</si>
  <si>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</si>
  <si>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</si>
  <si>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</si>
  <si>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</si>
  <si>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</si>
  <si>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</si>
  <si>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</si>
  <si>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</si>
  <si>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</si>
  <si>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</si>
  <si>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</si>
  <si>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</si>
  <si>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</si>
  <si>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</si>
  <si>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</si>
  <si>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</si>
  <si>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</si>
  <si>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</si>
  <si>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</si>
  <si>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</si>
  <si>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</si>
  <si>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</si>
  <si>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</si>
  <si>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</si>
  <si>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</si>
  <si>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</si>
  <si>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</si>
  <si>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</si>
  <si>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</si>
  <si>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</si>
  <si>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</si>
  <si>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</si>
  <si>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</si>
  <si>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</si>
  <si>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</si>
  <si>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</si>
  <si>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</si>
  <si>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</si>
  <si>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</si>
  <si>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</si>
  <si>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</si>
  <si>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</si>
  <si>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</si>
  <si>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</si>
  <si>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</si>
  <si>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</si>
  <si>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</si>
  <si>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</si>
  <si>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</si>
  <si>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</si>
  <si>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</si>
  <si>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</si>
  <si>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</si>
  <si>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</si>
  <si>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</si>
  <si>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</si>
  <si>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</si>
  <si>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</si>
  <si>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</si>
  <si>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</si>
  <si>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</si>
  <si>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</si>
  <si>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</si>
  <si>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</si>
  <si>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</si>
  <si>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</si>
  <si>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</si>
  <si>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</si>
  <si>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</si>
  <si>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</si>
  <si>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</si>
  <si>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</si>
  <si>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</si>
  <si>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</si>
  <si>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</si>
  <si>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</si>
  <si>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</si>
  <si>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</si>
  <si>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</si>
  <si>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</si>
  <si>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</si>
  <si>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</si>
  <si>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</si>
  <si>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</si>
  <si>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</si>
  <si>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</si>
  <si>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</si>
  <si>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</si>
  <si>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</si>
  <si>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</si>
  <si>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</si>
  <si>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</si>
  <si>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</si>
  <si>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</si>
  <si>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</si>
  <si>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</si>
  <si>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</si>
  <si>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</si>
  <si>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</si>
  <si>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</si>
  <si>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</si>
  <si>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</si>
  <si>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</si>
  <si>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</si>
  <si>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</si>
  <si>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</si>
  <si>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</si>
  <si>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</si>
  <si>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</si>
  <si>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</si>
  <si>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</si>
  <si>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</si>
  <si>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</si>
  <si>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</si>
  <si>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</si>
  <si>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</si>
  <si>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</si>
  <si>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</si>
  <si>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</si>
  <si>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</si>
  <si>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</si>
  <si>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</si>
  <si>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</si>
  <si>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</si>
  <si>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</si>
  <si>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</si>
  <si>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</si>
  <si>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</si>
  <si>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</si>
  <si>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</si>
  <si>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</si>
  <si>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</si>
  <si>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</si>
  <si>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</si>
  <si>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</si>
  <si>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</si>
  <si>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</si>
  <si>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</si>
  <si>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</si>
  <si>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</si>
  <si>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</si>
  <si>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</si>
  <si>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</si>
  <si>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</si>
  <si>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</si>
  <si>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</si>
  <si>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</si>
  <si>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</si>
  <si>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</si>
  <si>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</si>
  <si>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</si>
  <si>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</si>
  <si>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</si>
  <si>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</si>
  <si>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</si>
  <si>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</si>
  <si>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</si>
  <si>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</si>
  <si>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</si>
  <si>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</si>
  <si>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</si>
  <si>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</si>
  <si>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</si>
  <si>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</si>
  <si>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</si>
  <si>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</si>
  <si>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</si>
  <si>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</si>
  <si>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</si>
  <si>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</si>
  <si>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</si>
  <si>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</si>
  <si>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</si>
  <si>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</si>
  <si>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</si>
  <si>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</si>
  <si>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</si>
  <si>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</si>
  <si>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</si>
  <si>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</si>
  <si>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</si>
  <si>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</si>
  <si>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</si>
  <si>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</si>
  <si>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</si>
  <si>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</si>
  <si>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</si>
  <si>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</si>
  <si>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</si>
  <si>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</si>
  <si>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</si>
  <si>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</si>
  <si>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</si>
  <si>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</si>
  <si>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</si>
  <si>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</si>
  <si>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</si>
  <si>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</si>
  <si>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</si>
  <si>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</si>
  <si>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</si>
  <si>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</si>
  <si>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</si>
  <si>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</si>
  <si>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</si>
  <si>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</si>
  <si>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</si>
  <si>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</si>
  <si>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</si>
  <si>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</si>
  <si>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</si>
  <si>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</si>
  <si>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</si>
  <si>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</si>
  <si>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</si>
  <si>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</si>
  <si>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</si>
  <si>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</si>
  <si>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</si>
  <si>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</si>
  <si>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</si>
  <si>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</si>
  <si>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</si>
  <si>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</si>
  <si>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</si>
  <si>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</si>
  <si>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</si>
  <si>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</si>
  <si>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</si>
  <si>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</si>
  <si>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</si>
  <si>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</si>
  <si>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</si>
  <si>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</si>
  <si>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</si>
  <si>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</si>
  <si>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</si>
  <si>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</si>
  <si>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</si>
  <si>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</si>
  <si>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</si>
  <si>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</si>
  <si>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</si>
  <si>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</si>
  <si>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</si>
  <si>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</si>
  <si>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</si>
  <si>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</si>
  <si>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</si>
  <si>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</si>
  <si>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</si>
  <si>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</si>
  <si>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</si>
  <si>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</si>
  <si>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</si>
  <si>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</si>
  <si>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</si>
  <si>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</si>
  <si>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</si>
  <si>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</si>
  <si>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</si>
  <si>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</si>
  <si>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</si>
  <si>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</si>
  <si>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</si>
  <si>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</si>
  <si>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</si>
  <si>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</si>
  <si>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</si>
  <si>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</si>
  <si>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</si>
  <si>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</si>
  <si>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</si>
  <si>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</si>
  <si>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</si>
  <si>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</si>
  <si>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</si>
  <si>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</si>
  <si>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</si>
  <si>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</si>
  <si>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</si>
  <si>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</si>
  <si>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</si>
  <si>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</si>
  <si>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</si>
  <si>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</si>
  <si>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</si>
  <si>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</si>
  <si>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</si>
  <si>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</si>
  <si>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</si>
  <si>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</si>
  <si>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</si>
  <si>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</si>
  <si>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</si>
  <si>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</si>
  <si>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</si>
  <si>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</si>
  <si>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</si>
  <si>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</si>
  <si>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</si>
  <si>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</si>
  <si>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</si>
  <si>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</si>
  <si>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</si>
  <si>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</si>
  <si>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</si>
  <si>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</si>
  <si>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</si>
  <si>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</si>
  <si>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</si>
  <si>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</si>
  <si>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</si>
  <si>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</si>
  <si>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</si>
  <si>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</si>
  <si>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</si>
  <si>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</si>
  <si>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</si>
  <si>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</si>
  <si>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</si>
  <si>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</si>
  <si>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</si>
  <si>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</si>
  <si>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</si>
  <si>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</si>
  <si>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</si>
  <si>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</si>
  <si>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</si>
  <si>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</si>
  <si>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</si>
  <si>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</si>
  <si>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</si>
  <si>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</si>
  <si>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</si>
  <si>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</si>
  <si>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</si>
  <si>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</si>
  <si>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</si>
  <si>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</si>
  <si>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</si>
  <si>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</si>
  <si>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</si>
  <si>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</si>
  <si>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</si>
  <si>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</si>
  <si>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</si>
  <si>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</si>
  <si>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</si>
  <si>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</si>
  <si>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</si>
  <si>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</si>
  <si>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</si>
  <si>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</si>
  <si>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</si>
  <si>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</si>
  <si>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</si>
  <si>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</si>
  <si>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</si>
  <si>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</si>
  <si>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</si>
  <si>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</si>
  <si>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</si>
  <si>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</si>
  <si>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</si>
  <si>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</si>
  <si>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</si>
  <si>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</si>
  <si>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</si>
  <si>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</si>
  <si>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</si>
  <si>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</si>
  <si>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</si>
  <si>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</si>
  <si>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</si>
  <si>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</si>
  <si>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</si>
  <si>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</si>
  <si>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</si>
  <si>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</si>
  <si>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</si>
  <si>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</si>
  <si>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</si>
  <si>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</si>
  <si>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</si>
  <si>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</si>
  <si>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</si>
  <si>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</si>
  <si>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</si>
  <si>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</si>
  <si>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</si>
  <si>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</si>
  <si>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</si>
  <si>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</si>
  <si>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</si>
  <si>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</si>
  <si>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</si>
  <si>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</si>
  <si>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</si>
  <si>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</si>
  <si>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</si>
  <si>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</si>
  <si>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</si>
  <si>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</si>
  <si>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</si>
  <si>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</si>
  <si>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</si>
  <si>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</si>
  <si>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</si>
  <si>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</si>
  <si>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</si>
  <si>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</si>
  <si>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</si>
  <si>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</si>
  <si>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</si>
  <si>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</si>
  <si>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</si>
  <si>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</si>
  <si>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</si>
  <si>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</si>
  <si>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</si>
  <si>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</si>
  <si>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</si>
  <si>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</si>
  <si>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</si>
  <si>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</si>
  <si>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</si>
  <si>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</si>
  <si>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</si>
  <si>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</si>
  <si>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</si>
  <si>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</si>
  <si>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</si>
  <si>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</si>
  <si>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</si>
  <si>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</si>
  <si>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</si>
  <si>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</si>
  <si>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</si>
  <si>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</si>
  <si>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</si>
  <si>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</si>
  <si>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</si>
  <si>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</si>
  <si>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</si>
  <si>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</si>
  <si>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</si>
  <si>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</si>
  <si>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</si>
  <si>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</si>
  <si>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</si>
  <si>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</si>
  <si>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</si>
  <si>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</si>
  <si>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</si>
  <si>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</si>
  <si>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</si>
  <si>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</si>
  <si>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</si>
  <si>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</si>
  <si>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</si>
  <si>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</si>
  <si>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</si>
  <si>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</si>
  <si>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</si>
  <si>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</si>
  <si>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</si>
  <si>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</si>
  <si>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</si>
  <si>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</si>
  <si>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</si>
  <si>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</si>
  <si>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</si>
  <si>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</si>
  <si>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</si>
  <si>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</si>
  <si>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</si>
  <si>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</si>
  <si>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</si>
  <si>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</si>
  <si>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</si>
  <si>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</si>
  <si>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</si>
  <si>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</si>
  <si>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</si>
  <si>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</si>
  <si>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</si>
  <si>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</si>
  <si>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</si>
  <si>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</si>
  <si>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</si>
  <si>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</si>
  <si>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</si>
  <si>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</si>
  <si>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</si>
  <si>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</si>
  <si>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</si>
  <si>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</si>
  <si>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</si>
  <si>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</si>
  <si>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</si>
  <si>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</si>
  <si>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</si>
  <si>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</si>
  <si>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</si>
  <si>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</si>
  <si>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</si>
  <si>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</si>
  <si>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</si>
  <si>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</si>
  <si>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</si>
  <si>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</si>
  <si>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</si>
  <si>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</si>
  <si>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</si>
  <si>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</si>
  <si>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</si>
  <si>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</si>
  <si>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</si>
  <si>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</si>
  <si>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</si>
  <si>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</si>
  <si>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</si>
  <si>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</si>
  <si>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</si>
  <si>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</si>
  <si>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</si>
  <si>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</si>
  <si>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</si>
  <si>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</si>
  <si>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</si>
  <si>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</si>
  <si>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</si>
  <si>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</si>
  <si>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</si>
  <si>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</si>
  <si>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</si>
  <si>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</si>
  <si>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</si>
  <si>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</si>
  <si>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</si>
  <si>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</si>
  <si>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</si>
  <si>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</si>
  <si>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</si>
  <si>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</si>
  <si>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</si>
  <si>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</si>
  <si>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</si>
  <si>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</si>
  <si>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</si>
  <si>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</si>
  <si>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</si>
  <si>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</si>
  <si>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</si>
  <si>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</si>
  <si>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</si>
  <si>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</si>
  <si>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</si>
  <si>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</si>
  <si>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</si>
  <si>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</si>
  <si>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</si>
  <si>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</si>
  <si>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</si>
  <si>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</si>
  <si>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</si>
  <si>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</si>
  <si>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</si>
  <si>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</si>
  <si>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</si>
  <si>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</si>
  <si>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</si>
  <si>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</si>
  <si>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</si>
  <si>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</si>
  <si>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</si>
  <si>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</si>
  <si>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</si>
  <si>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</si>
  <si>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</si>
  <si>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</si>
  <si>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</si>
  <si>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</si>
  <si>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</si>
  <si>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</si>
  <si>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</si>
  <si>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</si>
  <si>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</si>
  <si>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</si>
  <si>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</si>
  <si>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</si>
  <si>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</si>
  <si>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</si>
  <si>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</si>
  <si>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</si>
  <si>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</si>
  <si>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</si>
  <si>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</si>
  <si>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</si>
  <si>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</si>
  <si>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</si>
  <si>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</si>
  <si>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</si>
  <si>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</si>
  <si>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</si>
  <si>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</si>
  <si>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</si>
  <si>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</si>
  <si>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</si>
  <si>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</si>
  <si>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</si>
  <si>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</si>
  <si>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</si>
  <si>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</si>
  <si>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</si>
  <si>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</si>
  <si>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</si>
  <si>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</si>
  <si>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</si>
  <si>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</si>
  <si>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</si>
  <si>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</si>
  <si>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</si>
  <si>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</si>
  <si>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</si>
  <si>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</si>
  <si>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</si>
  <si>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</si>
  <si>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</si>
  <si>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</si>
  <si>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</si>
  <si>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</si>
  <si>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</si>
  <si>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</si>
  <si>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</si>
  <si>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</si>
  <si>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</si>
  <si>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</si>
  <si>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</si>
  <si>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</si>
  <si>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</si>
  <si>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</si>
  <si>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</si>
  <si>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</si>
  <si>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</si>
  <si>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</si>
  <si>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</si>
  <si>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</si>
  <si>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</si>
  <si>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</si>
  <si>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</si>
  <si>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</si>
  <si>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</si>
  <si>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</si>
  <si>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</si>
  <si>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</si>
  <si>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</si>
  <si>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</si>
  <si>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</si>
  <si>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</si>
  <si>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</si>
  <si>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</si>
  <si>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</si>
  <si>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</si>
  <si>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</si>
  <si>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</si>
  <si>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</si>
  <si>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</si>
  <si>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</si>
  <si>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</si>
  <si>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</si>
  <si>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</si>
  <si>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</si>
  <si>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</si>
  <si>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</si>
  <si>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</si>
  <si>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</si>
  <si>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</si>
  <si>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</si>
  <si>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</si>
  <si>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</si>
  <si>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</si>
  <si>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</si>
  <si>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</si>
  <si>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</si>
  <si>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</si>
  <si>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</si>
  <si>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</si>
  <si>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</si>
  <si>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</si>
  <si>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</si>
  <si>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</si>
  <si>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</si>
  <si>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</si>
  <si>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</si>
  <si>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</si>
  <si>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</si>
  <si>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</si>
  <si>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</si>
  <si>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</si>
  <si>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</si>
  <si>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</si>
  <si>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</si>
  <si>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</si>
  <si>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</si>
  <si>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</si>
  <si>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</si>
  <si>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</si>
  <si>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</si>
  <si>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</si>
  <si>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</si>
  <si>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</si>
  <si>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</si>
  <si>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</si>
  <si>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</si>
  <si>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</si>
  <si>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</si>
  <si>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</si>
  <si>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</si>
  <si>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</si>
  <si>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</si>
  <si>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</si>
  <si>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</si>
  <si>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</si>
  <si>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</si>
  <si>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</si>
  <si>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</si>
  <si>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</si>
  <si>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</si>
  <si>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</si>
  <si>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</si>
  <si>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</si>
  <si>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</si>
  <si>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</si>
  <si>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</si>
  <si>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</si>
  <si>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</si>
  <si>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</si>
  <si>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</si>
  <si>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</si>
  <si>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</si>
  <si>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</si>
  <si>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</si>
  <si>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</si>
  <si>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</si>
  <si>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</si>
  <si>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</si>
  <si>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</si>
  <si>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</si>
  <si>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</si>
  <si>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</si>
  <si>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</si>
  <si>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</si>
  <si>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</si>
  <si>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</si>
  <si>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</si>
  <si>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</si>
  <si>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</si>
  <si>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</si>
  <si>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</si>
  <si>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</si>
  <si>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</si>
  <si>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</si>
  <si>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</si>
  <si>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</si>
  <si>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</si>
  <si>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</si>
  <si>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</si>
  <si>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</si>
  <si>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</si>
  <si>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</si>
  <si>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</si>
  <si>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</si>
  <si>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</si>
  <si>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</si>
  <si>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</si>
  <si>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</si>
  <si>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</si>
  <si>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</si>
  <si>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</si>
  <si>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</si>
  <si>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</si>
  <si>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</si>
  <si>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</si>
  <si>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</si>
  <si>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</si>
  <si>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</si>
  <si>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</si>
  <si>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</si>
  <si>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</si>
  <si>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</si>
  <si>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</si>
  <si>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</si>
  <si>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</si>
  <si>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</si>
  <si>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</si>
  <si>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</si>
  <si>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</si>
  <si>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</si>
  <si>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</si>
  <si>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</si>
  <si>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</si>
  <si>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</si>
  <si>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</si>
  <si>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</si>
  <si>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</si>
  <si>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</si>
  <si>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</si>
  <si>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</si>
  <si>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</si>
  <si>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</si>
  <si>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</si>
  <si>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</si>
  <si>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</si>
  <si>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</si>
  <si>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</si>
  <si>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</si>
  <si>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</si>
  <si>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</si>
  <si>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</si>
  <si>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</si>
  <si>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</si>
  <si>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</si>
  <si>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</si>
  <si>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</si>
  <si>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</si>
  <si>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</si>
  <si>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</si>
  <si>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</si>
  <si>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</si>
  <si>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</si>
  <si>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</si>
  <si>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</si>
  <si>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</si>
  <si>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</si>
  <si>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</si>
  <si>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</si>
  <si>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</si>
  <si>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</si>
  <si>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</si>
  <si>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</si>
  <si>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</si>
  <si>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</si>
  <si>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</si>
  <si>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</si>
  <si>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</si>
  <si>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</si>
  <si>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</si>
  <si>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</si>
  <si>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</si>
  <si>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</si>
  <si>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</si>
  <si>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</si>
  <si>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</si>
  <si>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</si>
  <si>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</si>
  <si>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</si>
  <si>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</si>
  <si>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</si>
  <si>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</si>
  <si>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</si>
  <si>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</si>
  <si>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</si>
  <si>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</si>
  <si>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</si>
  <si>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</si>
  <si>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</si>
  <si>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</si>
  <si>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</si>
  <si>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</si>
  <si>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</si>
  <si>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</si>
  <si>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</si>
  <si>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</si>
  <si>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</si>
  <si>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</si>
  <si>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</si>
  <si>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</si>
  <si>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</si>
  <si>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</si>
  <si>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</si>
  <si>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</si>
  <si>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</si>
  <si>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</si>
  <si>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</si>
  <si>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</si>
  <si>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</si>
  <si>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</si>
  <si>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</si>
  <si>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</si>
  <si>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</si>
  <si>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</si>
  <si>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</si>
  <si>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</si>
  <si>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</si>
  <si>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</si>
  <si>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</si>
  <si>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</si>
  <si>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</si>
  <si>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</si>
  <si>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</si>
  <si>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</si>
  <si>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</si>
  <si>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</si>
  <si>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</si>
  <si>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</si>
  <si>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</si>
  <si>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</si>
  <si>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</si>
  <si>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</si>
  <si>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</si>
  <si>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</si>
  <si>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</si>
  <si>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</si>
  <si>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</si>
  <si>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</si>
  <si>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</si>
  <si>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</si>
  <si>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</si>
  <si>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</si>
  <si>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</si>
  <si>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</si>
  <si>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</si>
  <si>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</si>
  <si>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</si>
  <si>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</si>
  <si>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</si>
  <si>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</si>
  <si>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</si>
  <si>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</si>
  <si>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</si>
  <si>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</si>
  <si>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</si>
  <si>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</si>
  <si>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</si>
  <si>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</si>
  <si>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</si>
  <si>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</si>
  <si>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</si>
  <si>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</si>
  <si>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</si>
  <si>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</si>
  <si>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</si>
  <si>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</si>
  <si>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</si>
  <si>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</si>
  <si>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</si>
  <si>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</si>
  <si>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</si>
  <si>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</si>
  <si>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</si>
  <si>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</si>
  <si>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</si>
  <si>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</si>
  <si>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</si>
  <si>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</si>
  <si>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</si>
  <si>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</si>
  <si>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</si>
  <si>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</si>
  <si>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</si>
  <si>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</si>
  <si>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</si>
  <si>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</si>
  <si>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</si>
  <si>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</si>
  <si>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</si>
  <si>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</si>
  <si>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</si>
  <si>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</si>
  <si>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</si>
  <si>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</si>
  <si>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</si>
  <si>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</si>
  <si>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</si>
  <si>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</si>
  <si>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</si>
  <si>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</si>
  <si>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</si>
  <si>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</si>
  <si>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</si>
  <si>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</si>
  <si>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</si>
  <si>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</si>
  <si>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</si>
  <si>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</si>
  <si>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</si>
  <si>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</si>
  <si>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</si>
  <si>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</si>
  <si>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</si>
  <si>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</si>
  <si>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</si>
  <si>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</si>
  <si>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</si>
  <si>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</si>
  <si>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</si>
  <si>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</si>
  <si>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</si>
  <si>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</si>
  <si>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</si>
  <si>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</si>
  <si>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</si>
  <si>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</si>
  <si>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</si>
  <si>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</si>
  <si>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</si>
  <si>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</si>
  <si>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</si>
  <si>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</si>
  <si>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</si>
  <si>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</si>
  <si>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</si>
  <si>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</si>
  <si>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</si>
  <si>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</si>
  <si>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</si>
  <si>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</si>
  <si>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</si>
  <si>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</si>
  <si>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</si>
  <si>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</si>
  <si>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</si>
  <si>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</si>
  <si>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</si>
  <si>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</si>
  <si>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</si>
  <si>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</si>
  <si>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</si>
  <si>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</si>
  <si>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</si>
  <si>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</si>
  <si>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</si>
  <si>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</si>
  <si>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</si>
  <si>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</si>
  <si>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</si>
  <si>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</si>
  <si>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</si>
  <si>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</si>
  <si>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</si>
  <si>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</si>
  <si>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</si>
  <si>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</si>
  <si>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</si>
  <si>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</si>
  <si>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</si>
  <si>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</si>
  <si>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</si>
  <si>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</si>
  <si>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</si>
  <si>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</si>
  <si>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</si>
  <si>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</si>
  <si>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</si>
  <si>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</si>
  <si>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</si>
  <si>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</si>
  <si>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</si>
  <si>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</si>
  <si>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</si>
  <si>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</si>
  <si>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</si>
  <si>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</si>
  <si>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</si>
  <si>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</si>
  <si>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</si>
  <si>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</si>
  <si>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</si>
  <si>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</si>
  <si>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</si>
  <si>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</si>
  <si>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</si>
  <si>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</si>
  <si>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</si>
  <si>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</si>
  <si>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</si>
  <si>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</si>
  <si>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</si>
  <si>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</si>
  <si>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</si>
  <si>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</si>
  <si>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</si>
  <si>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</si>
  <si>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</si>
  <si>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</si>
  <si>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</si>
  <si>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</si>
  <si>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</si>
  <si>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</si>
  <si>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</si>
  <si>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</si>
  <si>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</si>
  <si>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</si>
  <si>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</si>
  <si>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</si>
  <si>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</si>
  <si>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</si>
  <si>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</si>
  <si>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</si>
  <si>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</si>
  <si>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</si>
  <si>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</si>
  <si>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</si>
  <si>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</si>
  <si>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</si>
  <si>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</si>
  <si>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</si>
  <si>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</si>
  <si>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</si>
  <si>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</si>
  <si>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</si>
  <si>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</si>
  <si>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</si>
  <si>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</si>
  <si>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</si>
  <si>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</si>
  <si>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</si>
  <si>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</si>
  <si>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</si>
  <si>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</si>
  <si>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</si>
  <si>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</si>
  <si>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</si>
  <si>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</si>
  <si>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</si>
  <si>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</si>
  <si>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</si>
  <si>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</si>
  <si>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</si>
  <si>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</si>
  <si>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</si>
  <si>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</si>
  <si>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</si>
  <si>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</si>
  <si>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</si>
  <si>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</si>
  <si>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</si>
  <si>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</si>
  <si>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</si>
  <si>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</si>
  <si>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</si>
  <si>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</si>
  <si>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</si>
  <si>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</si>
  <si>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</si>
  <si>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</si>
  <si>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</si>
  <si>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</si>
  <si>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</si>
  <si>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</si>
  <si>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</si>
  <si>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</si>
  <si>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</si>
  <si>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</si>
  <si>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</si>
  <si>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</si>
  <si>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</si>
  <si>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</si>
  <si>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</si>
  <si>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</si>
  <si>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</si>
  <si>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</si>
  <si>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</si>
  <si>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</si>
  <si>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</si>
  <si>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</si>
  <si>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</si>
  <si>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</si>
  <si>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</si>
  <si>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</si>
  <si>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</si>
  <si>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</si>
  <si>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</si>
  <si>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</si>
  <si>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</si>
  <si>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</si>
  <si>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</si>
  <si>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</si>
  <si>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</si>
  <si>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</si>
  <si>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</si>
  <si>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</si>
  <si>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</si>
  <si>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</si>
  <si>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</si>
  <si>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</si>
  <si>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</si>
  <si>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</si>
  <si>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</si>
  <si>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</si>
  <si>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</si>
  <si>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</si>
  <si>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</si>
  <si>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</si>
  <si>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</si>
  <si>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</si>
  <si>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</si>
  <si>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</si>
  <si>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</si>
  <si>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</si>
  <si>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</si>
  <si>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</si>
  <si>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</si>
  <si>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</si>
  <si>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</si>
  <si>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</si>
  <si>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</si>
  <si>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</si>
  <si>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</si>
  <si>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</si>
  <si>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</si>
  <si>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</si>
  <si>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</si>
  <si>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</si>
  <si>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</si>
  <si>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</si>
  <si>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</si>
  <si>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</si>
  <si>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</si>
  <si>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</si>
  <si>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</si>
  <si>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</si>
  <si>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</si>
  <si>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</si>
  <si>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</si>
  <si>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</si>
  <si>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</si>
  <si>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</si>
  <si>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</si>
  <si>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</si>
  <si>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</si>
  <si>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</si>
  <si>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</si>
  <si>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</si>
  <si>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</si>
  <si>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</si>
  <si>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</si>
  <si>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</si>
  <si>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</si>
  <si>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</si>
  <si>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</si>
  <si>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</si>
  <si>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</si>
  <si>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</si>
  <si>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</si>
  <si>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</si>
  <si>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</si>
  <si>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</si>
  <si>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</si>
  <si>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</si>
  <si>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</si>
  <si>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</si>
  <si>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</si>
  <si>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</si>
  <si>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</si>
  <si>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</si>
  <si>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</si>
  <si>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</si>
  <si>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</si>
  <si>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</si>
  <si>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</si>
  <si>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</si>
  <si>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</si>
  <si>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</si>
  <si>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</si>
  <si>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</si>
  <si>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</si>
  <si>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</si>
  <si>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</si>
  <si>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</si>
  <si>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</si>
  <si>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</si>
  <si>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</si>
  <si>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</si>
  <si>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</si>
  <si>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</si>
  <si>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</si>
  <si>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</si>
  <si>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</si>
  <si>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</si>
  <si>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</si>
  <si>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</si>
  <si>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</si>
  <si>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</si>
  <si>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</si>
  <si>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</si>
  <si>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</si>
  <si>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</si>
  <si>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</si>
  <si>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</si>
  <si>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</si>
  <si>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</si>
  <si>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</si>
  <si>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</si>
  <si>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</si>
  <si>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</si>
  <si>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</si>
  <si>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</si>
  <si>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</si>
  <si>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</si>
  <si>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</si>
  <si>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</si>
  <si>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</si>
  <si>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</si>
  <si>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</si>
  <si>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</si>
  <si>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</si>
  <si>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</si>
  <si>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</si>
  <si>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</si>
  <si>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</si>
  <si>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</si>
  <si>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</si>
  <si>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</si>
  <si>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</si>
  <si>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</si>
  <si>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</si>
  <si>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</si>
  <si>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</si>
  <si>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</si>
  <si>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</si>
  <si>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</si>
  <si>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</si>
  <si>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</si>
  <si>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</si>
  <si>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</si>
  <si>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</si>
  <si>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</si>
  <si>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</si>
  <si>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</si>
  <si>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</si>
  <si>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</si>
  <si>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</si>
  <si>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</si>
  <si>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</si>
  <si>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</si>
  <si>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</si>
  <si>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</si>
  <si>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</si>
  <si>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</si>
  <si>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</si>
  <si>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</si>
  <si>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</si>
  <si>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</si>
  <si>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</si>
  <si>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</si>
  <si>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</si>
  <si>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</si>
  <si>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</si>
  <si>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</si>
  <si>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</si>
  <si>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</si>
  <si>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</si>
  <si>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</si>
  <si>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</si>
  <si>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</si>
  <si>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</si>
  <si>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</si>
  <si>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</si>
  <si>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</si>
  <si>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</si>
  <si>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</si>
  <si>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</si>
  <si>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</si>
  <si>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</si>
  <si>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</si>
  <si>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</si>
  <si>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</si>
  <si>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</si>
  <si>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</si>
  <si>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</si>
  <si>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</si>
  <si>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</si>
  <si>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</si>
  <si>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</si>
  <si>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</si>
  <si>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</si>
  <si>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</si>
  <si>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</si>
  <si>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</si>
  <si>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</si>
  <si>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</si>
  <si>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</si>
  <si>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</si>
  <si>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</si>
  <si>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</si>
  <si>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</si>
  <si>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</si>
  <si>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</si>
  <si>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</si>
  <si>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</si>
  <si>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</si>
  <si>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</si>
  <si>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</si>
  <si>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</si>
  <si>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</si>
  <si>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</si>
  <si>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</si>
  <si>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</si>
  <si>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</si>
  <si>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</si>
  <si>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</si>
  <si>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</si>
  <si>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</si>
  <si>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</si>
  <si>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</si>
  <si>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</si>
  <si>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</si>
  <si>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</si>
  <si>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</si>
  <si>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</si>
  <si>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</si>
  <si>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</si>
  <si>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</si>
  <si>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</si>
  <si>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</si>
  <si>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</si>
  <si>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</si>
  <si>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</si>
  <si>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</si>
  <si>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</si>
  <si>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</si>
  <si>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</si>
  <si>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</si>
  <si>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</si>
  <si>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</si>
  <si>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</si>
  <si>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</si>
  <si>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</si>
  <si>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</si>
  <si>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</si>
  <si>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</si>
  <si>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</si>
  <si>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</si>
  <si>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</si>
  <si>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</si>
  <si>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</si>
  <si>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</si>
  <si>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</si>
  <si>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</si>
  <si>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</si>
  <si>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</si>
  <si>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</si>
  <si>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</si>
  <si>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</si>
  <si>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</si>
  <si>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</si>
  <si>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</si>
  <si>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</si>
  <si>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</si>
  <si>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</si>
  <si>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</si>
  <si>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</si>
  <si>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</si>
  <si>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</si>
  <si>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</si>
  <si>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</si>
  <si>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</si>
  <si>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</si>
  <si>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</si>
  <si>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</si>
  <si>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</si>
  <si>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</si>
  <si>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</si>
  <si>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</si>
  <si>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</si>
  <si>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</si>
  <si>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</si>
  <si>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</si>
  <si>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</si>
  <si>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</si>
  <si>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</si>
  <si>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</si>
  <si>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</si>
  <si>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</si>
  <si>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</si>
  <si>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</si>
  <si>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</si>
  <si>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</si>
  <si>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</si>
  <si>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</si>
  <si>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</si>
  <si>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</si>
  <si>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</si>
  <si>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</si>
  <si>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</si>
  <si>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</si>
  <si>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</si>
  <si>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</si>
  <si>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</si>
  <si>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</si>
  <si>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</si>
  <si>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</si>
  <si>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</si>
  <si>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</si>
  <si>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</si>
  <si>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</si>
  <si>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</si>
  <si>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</si>
  <si>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</si>
  <si>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</si>
  <si>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</si>
  <si>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</si>
  <si>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</si>
  <si>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</si>
  <si>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</si>
  <si>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</si>
  <si>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</si>
  <si>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</si>
  <si>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</si>
  <si>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</si>
  <si>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</si>
  <si>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</si>
  <si>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</si>
  <si>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</si>
  <si>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</si>
  <si>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</si>
  <si>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</si>
  <si>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</si>
  <si>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</si>
  <si>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</si>
  <si>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</si>
  <si>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</si>
  <si>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</si>
  <si>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</si>
  <si>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</si>
  <si>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</si>
  <si>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</si>
  <si>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</si>
  <si>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</si>
  <si>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</si>
  <si>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</si>
  <si>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</si>
  <si>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</si>
  <si>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</si>
  <si>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</si>
  <si>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</si>
  <si>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</si>
  <si>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</si>
  <si>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</si>
  <si>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</si>
  <si>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</si>
  <si>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</si>
  <si>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</si>
  <si>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</si>
  <si>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</si>
  <si>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</si>
  <si>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</si>
  <si>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</si>
  <si>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</si>
  <si>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</si>
  <si>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</si>
  <si>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</si>
  <si>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</si>
  <si>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</si>
  <si>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</si>
  <si>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</si>
  <si>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</si>
  <si>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</si>
  <si>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</si>
  <si>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</si>
  <si>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</si>
  <si>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</si>
  <si>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</si>
  <si>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</si>
  <si>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</si>
  <si>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</si>
  <si>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</si>
  <si>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</si>
  <si>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</si>
  <si>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</si>
  <si>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</si>
  <si>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</si>
  <si>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</si>
  <si>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</si>
  <si>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</si>
  <si>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</si>
  <si>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</si>
  <si>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</si>
  <si>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</si>
  <si>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</si>
  <si>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</si>
  <si>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</si>
  <si>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</si>
  <si>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</si>
  <si>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</si>
  <si>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</si>
  <si>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</si>
  <si>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</si>
  <si>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</si>
  <si>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</si>
  <si>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</si>
  <si>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</si>
  <si>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</si>
  <si>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</si>
  <si>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</si>
  <si>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</si>
  <si>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</si>
  <si>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</si>
  <si>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</si>
  <si>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</si>
  <si>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</si>
  <si>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</si>
  <si>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</si>
  <si>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</si>
  <si>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</si>
  <si>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</si>
  <si>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</si>
  <si>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</si>
  <si>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</si>
  <si>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</si>
  <si>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</si>
  <si>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</si>
  <si>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</si>
  <si>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</si>
  <si>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</si>
  <si>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</si>
  <si>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</si>
  <si>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</si>
  <si>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</si>
  <si>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</si>
  <si>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</si>
  <si>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</si>
  <si>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</si>
  <si>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</si>
  <si>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</si>
  <si>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</si>
  <si>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</si>
  <si>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</si>
  <si>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</si>
  <si>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</si>
  <si>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</si>
  <si>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</si>
  <si>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</si>
  <si>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</si>
  <si>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</si>
  <si>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</si>
  <si>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</si>
  <si>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</si>
  <si>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</si>
  <si>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</si>
  <si>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</si>
  <si>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</si>
  <si>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</si>
  <si>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</si>
  <si>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</si>
  <si>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</si>
  <si>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</si>
  <si>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</si>
  <si>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</si>
  <si>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</si>
  <si>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</si>
  <si>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</si>
  <si>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</si>
  <si>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</si>
  <si>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</si>
  <si>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</si>
  <si>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</si>
  <si>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</si>
  <si>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</si>
  <si>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</si>
  <si>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</si>
  <si>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</si>
  <si>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</si>
  <si>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</si>
  <si>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</si>
  <si>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</si>
  <si>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</si>
  <si>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</si>
  <si>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</si>
  <si>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</si>
  <si>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</si>
  <si>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</si>
  <si>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</si>
  <si>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</si>
  <si>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</si>
  <si>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</si>
  <si>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</si>
  <si>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</si>
  <si>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</si>
  <si>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</si>
  <si>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</si>
  <si>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</si>
  <si>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</si>
  <si>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</si>
  <si>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</si>
  <si>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</si>
  <si>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</si>
  <si>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</si>
  <si>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</si>
  <si>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</si>
  <si>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</si>
  <si>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</si>
  <si>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</si>
  <si>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</si>
  <si>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</si>
  <si>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</si>
  <si>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</si>
  <si>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</si>
  <si>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</si>
  <si>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</si>
  <si>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</si>
  <si>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</si>
  <si>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</si>
  <si>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</si>
  <si>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</si>
  <si>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</si>
  <si>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</si>
  <si>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</si>
  <si>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</si>
  <si>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</si>
  <si>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</si>
  <si>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</si>
  <si>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</si>
  <si>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</si>
  <si>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</si>
  <si>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</si>
  <si>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</si>
  <si>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</si>
  <si>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</si>
  <si>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</si>
  <si>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</si>
  <si>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</si>
  <si>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</si>
  <si>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</si>
  <si>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</si>
  <si>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</si>
  <si>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</si>
  <si>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</si>
  <si>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</si>
  <si>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</si>
  <si>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</si>
  <si>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</si>
  <si>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</si>
  <si>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</si>
  <si>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</si>
  <si>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</si>
  <si>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</si>
  <si>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</si>
  <si>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</si>
  <si>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</si>
  <si>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</si>
  <si>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</si>
  <si>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</si>
  <si>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</si>
  <si>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</si>
  <si>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</si>
  <si>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</si>
  <si>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</si>
  <si>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</si>
  <si>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</si>
  <si>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</si>
  <si>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</si>
  <si>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</si>
  <si>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</si>
  <si>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</si>
  <si>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</si>
  <si>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</si>
  <si>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</si>
  <si>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</si>
  <si>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</si>
  <si>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</si>
  <si>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</si>
  <si>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</si>
  <si>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</si>
  <si>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</si>
  <si>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</si>
  <si>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</si>
  <si>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</si>
  <si>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</si>
  <si>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</si>
  <si>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</si>
  <si>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</si>
  <si>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</si>
  <si>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</si>
  <si>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</si>
  <si>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</si>
  <si>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</si>
  <si>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</si>
  <si>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</si>
  <si>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</si>
  <si>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</si>
  <si>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</si>
  <si>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</si>
  <si>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</si>
  <si>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</si>
  <si>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</si>
  <si>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</si>
  <si>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</si>
  <si>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</si>
  <si>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</si>
  <si>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</si>
  <si>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</si>
  <si>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</si>
  <si>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</si>
  <si>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</si>
  <si>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</si>
  <si>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</si>
  <si>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</si>
  <si>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</si>
  <si>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</si>
  <si>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</si>
  <si>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</si>
  <si>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</si>
  <si>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</si>
  <si>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</si>
  <si>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</si>
  <si>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</si>
  <si>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</si>
  <si>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</si>
  <si>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</si>
  <si>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</si>
  <si>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</si>
  <si>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</si>
  <si>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</si>
  <si>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</si>
  <si>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</si>
  <si>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</si>
  <si>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</si>
  <si>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</si>
  <si>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</si>
  <si>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</si>
  <si>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</si>
  <si>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</si>
  <si>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</si>
  <si>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</si>
  <si>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</si>
  <si>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</si>
  <si>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</si>
  <si>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</si>
  <si>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</si>
  <si>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</si>
  <si>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</si>
  <si>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</si>
  <si>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</si>
  <si>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</si>
  <si>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</si>
  <si>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</si>
  <si>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</si>
  <si>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</si>
  <si>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</si>
  <si>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</si>
  <si>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</si>
  <si>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</si>
  <si>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</si>
  <si>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</si>
  <si>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</si>
  <si>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</si>
  <si>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</si>
  <si>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</si>
  <si>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</si>
  <si>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</si>
  <si>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</si>
  <si>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</si>
  <si>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</si>
  <si>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</si>
  <si>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</si>
  <si>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</si>
  <si>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</si>
  <si>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</si>
  <si>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</si>
  <si>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</si>
  <si>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</si>
  <si>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</si>
  <si>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</si>
  <si>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</si>
  <si>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</si>
  <si>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</si>
  <si>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</si>
  <si>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</si>
  <si>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</si>
  <si>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</si>
  <si>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</si>
  <si>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</si>
  <si>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</si>
  <si>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</si>
  <si>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</si>
  <si>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</si>
  <si>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</si>
  <si>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</si>
  <si>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</si>
  <si>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</si>
  <si>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</si>
  <si>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</si>
  <si>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</si>
  <si>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</si>
  <si>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</si>
  <si>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</si>
  <si>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</si>
  <si>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</si>
  <si>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</si>
  <si>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</si>
  <si>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</si>
  <si>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</si>
  <si>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</si>
  <si>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</si>
  <si>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</si>
  <si>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</si>
  <si>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</si>
  <si>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</si>
  <si>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</si>
  <si>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</si>
  <si>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</si>
  <si>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</si>
  <si>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</si>
  <si>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</si>
  <si>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</si>
  <si>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</si>
  <si>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</si>
  <si>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</si>
  <si>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</si>
  <si>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</si>
  <si>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</si>
  <si>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</si>
  <si>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</si>
  <si>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</si>
  <si>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</si>
  <si>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</si>
  <si>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</si>
  <si>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</si>
  <si>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</si>
  <si>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</si>
  <si>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</si>
  <si>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</si>
  <si>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</si>
  <si>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</si>
  <si>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</si>
  <si>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</si>
  <si>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</si>
  <si>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</si>
  <si>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</si>
  <si>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</si>
  <si>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</si>
  <si>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</si>
  <si>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</si>
  <si>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</si>
  <si>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</si>
  <si>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</si>
  <si>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</si>
  <si>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</si>
  <si>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</si>
  <si>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</si>
  <si>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</si>
  <si>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</si>
  <si>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</si>
  <si>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</si>
  <si>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</si>
  <si>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</si>
  <si>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</si>
  <si>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</si>
  <si>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</si>
  <si>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</si>
  <si>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</si>
  <si>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</si>
  <si>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</si>
  <si>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</si>
  <si>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</si>
  <si>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</si>
  <si>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</si>
  <si>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</si>
  <si>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</si>
  <si>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</si>
  <si>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</si>
  <si>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</si>
  <si>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</si>
  <si>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</si>
  <si>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</si>
  <si>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</si>
  <si>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</si>
  <si>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</si>
  <si>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</si>
  <si>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</si>
  <si>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</si>
  <si>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</si>
  <si>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</si>
  <si>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</si>
  <si>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</si>
  <si>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</si>
  <si>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</si>
  <si>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</si>
  <si>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</si>
  <si>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</si>
  <si>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</si>
  <si>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</si>
  <si>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</si>
  <si>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</si>
  <si>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</si>
  <si>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</si>
  <si>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</si>
  <si>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</si>
  <si>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</si>
  <si>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</si>
  <si>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</si>
  <si>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</si>
  <si>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</si>
  <si>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</si>
  <si>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</si>
  <si>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</si>
  <si>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</si>
  <si>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</si>
  <si>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</si>
  <si>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</si>
  <si>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</si>
  <si>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</si>
  <si>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</si>
  <si>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</si>
  <si>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</si>
  <si>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</si>
  <si>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</si>
  <si>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</si>
  <si>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</si>
  <si>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</si>
  <si>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</si>
  <si>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</si>
  <si>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</si>
  <si>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</si>
  <si>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</si>
  <si>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</si>
  <si>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</si>
  <si>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</si>
  <si>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</si>
  <si>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</si>
  <si>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</si>
  <si>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</si>
  <si>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</si>
  <si>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</si>
  <si>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</si>
  <si>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</si>
  <si>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</si>
  <si>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</si>
  <si>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</si>
  <si>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</si>
  <si>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</si>
  <si>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</si>
  <si>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</si>
  <si>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</si>
  <si>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</si>
  <si>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</si>
  <si>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</si>
  <si>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</si>
  <si>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</si>
  <si>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</si>
  <si>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</si>
  <si>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</si>
  <si>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</si>
  <si>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</si>
  <si>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</si>
  <si>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</si>
  <si>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</si>
  <si>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</si>
  <si>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</si>
  <si>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</si>
  <si>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</si>
  <si>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</si>
  <si>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</si>
  <si>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</si>
  <si>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</si>
  <si>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</si>
  <si>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</si>
  <si>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</si>
  <si>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</si>
  <si>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</si>
  <si>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</si>
  <si>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</si>
  <si>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</si>
  <si>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</si>
  <si>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</si>
  <si>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</si>
  <si>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</si>
  <si>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</si>
  <si>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</si>
  <si>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</si>
  <si>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</si>
  <si>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</si>
  <si>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</si>
  <si>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</si>
  <si>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</si>
  <si>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</si>
  <si>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</si>
  <si>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</si>
  <si>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</si>
  <si>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</si>
  <si>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</si>
  <si>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</si>
  <si>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</si>
  <si>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</si>
  <si>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</si>
  <si>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</si>
  <si>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</si>
  <si>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</si>
  <si>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</si>
  <si>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</si>
  <si>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</si>
  <si>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</si>
  <si>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</si>
  <si>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</si>
  <si>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</si>
  <si>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</si>
  <si>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</si>
  <si>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</si>
  <si>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</si>
  <si>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</si>
  <si>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</si>
  <si>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</si>
  <si>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</si>
  <si>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</si>
  <si>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</si>
  <si>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</si>
  <si>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</si>
  <si>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</si>
  <si>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</si>
  <si>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</si>
  <si>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</si>
  <si>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</si>
  <si>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</si>
  <si>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</si>
  <si>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</si>
  <si>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</si>
  <si>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</si>
  <si>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</si>
  <si>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</si>
  <si>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</si>
  <si>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</si>
  <si>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</si>
  <si>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</si>
  <si>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</si>
  <si>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</si>
  <si>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</si>
  <si>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</si>
  <si>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</si>
  <si>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</si>
  <si>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</si>
  <si>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</si>
  <si>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</si>
  <si>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</si>
  <si>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</si>
  <si>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</si>
  <si>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</si>
  <si>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</si>
  <si>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</si>
  <si>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</si>
  <si>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</si>
  <si>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</si>
  <si>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</si>
  <si>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</si>
  <si>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</si>
  <si>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</si>
  <si>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</si>
  <si>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</si>
  <si>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</si>
  <si>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</si>
  <si>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</si>
  <si>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</si>
  <si>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</si>
  <si>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</si>
  <si>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</si>
  <si>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</si>
  <si>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</si>
  <si>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</si>
  <si>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</si>
  <si>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</si>
  <si>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</si>
  <si>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</si>
  <si>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</si>
  <si>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</si>
  <si>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</si>
  <si>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</si>
  <si>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</si>
  <si>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</si>
  <si>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</si>
  <si>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</si>
  <si>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</si>
  <si>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</si>
  <si>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</si>
  <si>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</si>
  <si>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</si>
  <si>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</si>
  <si>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</si>
  <si>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</si>
  <si>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</si>
  <si>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</si>
  <si>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</si>
  <si>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</si>
  <si>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</si>
  <si>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</si>
  <si>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</si>
  <si>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</si>
  <si>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</si>
  <si>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</si>
  <si>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</si>
  <si>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</si>
  <si>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</si>
  <si>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</si>
  <si>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</si>
  <si>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</si>
  <si>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</si>
  <si>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</si>
  <si>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</si>
  <si>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</si>
  <si>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</si>
  <si>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</si>
  <si>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</si>
  <si>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</si>
  <si>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</si>
  <si>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</si>
  <si>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</si>
  <si>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</si>
  <si>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</si>
  <si>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</si>
  <si>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</si>
  <si>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</si>
  <si>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</si>
  <si>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</si>
  <si>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</si>
  <si>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</si>
  <si>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</si>
  <si>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</si>
  <si>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</si>
  <si>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</si>
  <si>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</si>
  <si>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</si>
  <si>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</si>
  <si>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</si>
  <si>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</si>
  <si>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</si>
  <si>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</si>
  <si>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</si>
  <si>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</si>
  <si>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</si>
  <si>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</si>
  <si>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</si>
  <si>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</si>
  <si>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</si>
  <si>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</si>
  <si>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</si>
  <si>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</si>
  <si>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</si>
  <si>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</si>
  <si>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</si>
  <si>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</si>
  <si>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</si>
  <si>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</si>
  <si>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</si>
  <si>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</si>
  <si>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</si>
  <si>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</si>
  <si>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</si>
  <si>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</si>
  <si>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</si>
  <si>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</si>
  <si>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</si>
  <si>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</si>
  <si>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</si>
  <si>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</si>
  <si>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</si>
  <si>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</si>
  <si>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</si>
  <si>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</si>
  <si>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</si>
  <si>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</si>
  <si>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</si>
  <si>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</si>
  <si>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</si>
  <si>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</si>
  <si>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</si>
  <si>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</si>
  <si>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</si>
  <si>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</si>
  <si>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</si>
  <si>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</si>
  <si>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</si>
  <si>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</si>
  <si>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</si>
  <si>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</si>
  <si>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</si>
  <si>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</si>
  <si>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</si>
  <si>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</si>
  <si>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</si>
  <si>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</si>
  <si>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</si>
  <si>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</si>
  <si>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</si>
  <si>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</si>
  <si>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</si>
  <si>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</si>
  <si>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</si>
  <si>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</si>
  <si>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</si>
  <si>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</si>
  <si>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</si>
  <si>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</si>
  <si>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</si>
  <si>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</si>
  <si>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</si>
  <si>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</si>
  <si>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</si>
  <si>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</si>
  <si>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</si>
  <si>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</si>
  <si>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</si>
  <si>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</si>
  <si>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</si>
  <si>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</si>
  <si>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</si>
  <si>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</si>
  <si>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</si>
  <si>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</si>
  <si>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</si>
  <si>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</si>
  <si>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</si>
  <si>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</si>
  <si>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</si>
  <si>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</si>
  <si>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</si>
  <si>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</si>
  <si>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</si>
  <si>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</si>
  <si>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</si>
  <si>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</si>
  <si>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</si>
  <si>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</si>
  <si>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</si>
  <si>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</si>
  <si>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</si>
  <si>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</si>
  <si>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</si>
  <si>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</si>
  <si>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</si>
  <si>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</si>
  <si>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</si>
  <si>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</si>
  <si>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</si>
  <si>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</si>
  <si>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</si>
  <si>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</si>
  <si>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</si>
  <si>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</si>
  <si>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</si>
  <si>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</si>
  <si>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</si>
  <si>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</si>
  <si>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</si>
  <si>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</si>
  <si>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</si>
  <si>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</si>
  <si>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</si>
  <si>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</si>
  <si>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</si>
  <si>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</si>
  <si>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</si>
  <si>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</si>
  <si>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</si>
  <si>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</si>
  <si>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</si>
  <si>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</si>
  <si>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</si>
  <si>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</si>
  <si>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</si>
  <si>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</si>
  <si>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</si>
  <si>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</si>
  <si>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</si>
  <si>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</si>
  <si>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</si>
  <si>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</si>
  <si>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</si>
  <si>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</si>
  <si>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</si>
  <si>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</si>
  <si>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</si>
  <si>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</si>
  <si>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</si>
  <si>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</si>
  <si>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</si>
  <si>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</si>
  <si>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</si>
  <si>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</si>
  <si>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</si>
  <si>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</si>
  <si>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</si>
  <si>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</si>
  <si>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</si>
  <si>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</si>
  <si>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</si>
  <si>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</si>
  <si>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</si>
  <si>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</si>
  <si>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</si>
  <si>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</si>
  <si>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</si>
  <si>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</si>
  <si>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</si>
  <si>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</si>
  <si>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</si>
  <si>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</si>
  <si>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</si>
  <si>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</si>
  <si>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</si>
  <si>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</si>
  <si>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</si>
  <si>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</si>
  <si>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</si>
  <si>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</si>
  <si>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</si>
  <si>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</si>
  <si>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</si>
  <si>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</si>
  <si>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</si>
  <si>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</si>
  <si>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</si>
  <si>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</si>
  <si>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</si>
  <si>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</si>
  <si>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</si>
  <si>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</si>
  <si>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</si>
  <si>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</si>
  <si>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</si>
  <si>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</si>
  <si>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</si>
  <si>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</si>
  <si>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</si>
  <si>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</si>
  <si>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</si>
  <si>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</si>
  <si>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</si>
  <si>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</si>
  <si>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</si>
  <si>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</si>
  <si>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</si>
  <si>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</si>
  <si>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</si>
  <si>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</si>
  <si>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</si>
  <si>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</si>
  <si>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</si>
  <si>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</si>
  <si>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</si>
  <si>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</si>
  <si>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</si>
  <si>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</si>
  <si>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</si>
  <si>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</si>
  <si>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</si>
  <si>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</si>
  <si>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</si>
  <si>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</si>
  <si>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</si>
  <si>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</si>
  <si>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</si>
  <si>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</si>
  <si>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</si>
  <si>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</si>
  <si>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</si>
  <si>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</si>
  <si>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</si>
  <si>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</si>
  <si>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</si>
  <si>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</si>
  <si>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</si>
  <si>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</si>
  <si>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</si>
  <si>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</si>
  <si>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</si>
  <si>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</si>
  <si>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</si>
  <si>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</si>
  <si>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</si>
  <si>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</si>
  <si>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</si>
  <si>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</si>
  <si>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</si>
  <si>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</si>
  <si>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</si>
  <si>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</si>
  <si>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</si>
  <si>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</si>
  <si>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</si>
  <si>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</si>
  <si>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</si>
  <si>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</si>
  <si>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</si>
  <si>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</si>
  <si>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</si>
  <si>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</si>
  <si>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</si>
  <si>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</si>
  <si>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</si>
  <si>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</si>
  <si>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</si>
  <si>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</si>
  <si>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</si>
  <si>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</si>
  <si>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</si>
  <si>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</si>
  <si>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</si>
  <si>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</si>
  <si>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</si>
  <si>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</si>
  <si>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</si>
  <si>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</si>
  <si>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</si>
  <si>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</si>
  <si>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</si>
  <si>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</si>
  <si>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</si>
  <si>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</si>
  <si>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</si>
  <si>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</si>
  <si>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</si>
  <si>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</si>
  <si>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</si>
  <si>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</si>
  <si>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</si>
  <si>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</si>
  <si>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</si>
  <si>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</si>
  <si>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</si>
  <si>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</si>
  <si>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</si>
  <si>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</si>
  <si>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</si>
  <si>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</si>
  <si>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</si>
  <si>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</si>
  <si>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</si>
  <si>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</si>
  <si>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</si>
  <si>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</si>
  <si>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</si>
  <si>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</si>
  <si>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</si>
  <si>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</si>
  <si>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</si>
  <si>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</si>
  <si>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</si>
  <si>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</si>
  <si>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</si>
  <si>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</si>
  <si>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</si>
  <si>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</si>
  <si>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</si>
  <si>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</si>
  <si>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</si>
  <si>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</si>
  <si>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</si>
  <si>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</si>
  <si>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</si>
  <si>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</si>
  <si>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</si>
  <si>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</si>
  <si>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</si>
  <si>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</si>
  <si>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</si>
  <si>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</si>
  <si>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</si>
  <si>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</si>
  <si>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</si>
  <si>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</si>
  <si>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</si>
  <si>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</si>
  <si>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</si>
  <si>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</si>
  <si>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</si>
  <si>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</si>
  <si>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</si>
  <si>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</si>
  <si>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</si>
  <si>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</si>
  <si>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</si>
  <si>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</si>
  <si>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</si>
  <si>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</si>
  <si>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</si>
  <si>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</si>
  <si>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</si>
  <si>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</si>
  <si>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</si>
  <si>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</si>
  <si>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</si>
  <si>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</si>
  <si>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</si>
  <si>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</si>
  <si>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</si>
  <si>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</si>
  <si>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</si>
  <si>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</si>
  <si>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</si>
  <si>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</si>
  <si>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</si>
  <si>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</si>
  <si>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</si>
  <si>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</si>
  <si>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</si>
  <si>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</si>
  <si>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</si>
  <si>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</si>
  <si>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</si>
  <si>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</si>
  <si>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</si>
  <si>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</si>
  <si>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</si>
  <si>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</si>
  <si>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</si>
  <si>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</si>
  <si>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</si>
  <si>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</si>
  <si>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</si>
  <si>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</si>
  <si>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</si>
  <si>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</si>
  <si>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</si>
  <si>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</si>
  <si>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</si>
  <si>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</si>
  <si>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</si>
  <si>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</si>
  <si>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</si>
  <si>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</si>
  <si>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</si>
  <si>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</si>
  <si>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</si>
  <si>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</si>
  <si>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</si>
  <si>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</si>
  <si>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</si>
  <si>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</si>
  <si>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</si>
  <si>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</si>
  <si>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</si>
  <si>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</si>
  <si>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</si>
  <si>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</si>
  <si>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</si>
  <si>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</si>
  <si>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</si>
  <si>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</si>
  <si>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</si>
  <si>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</si>
  <si>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</si>
  <si>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</si>
  <si>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</si>
  <si>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</si>
  <si>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</si>
  <si>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</si>
  <si>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</si>
  <si>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</si>
  <si>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</si>
  <si>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</si>
  <si>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</si>
  <si>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</si>
  <si>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</si>
  <si>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</si>
  <si>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</si>
  <si>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</si>
  <si>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</si>
  <si>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</si>
  <si>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</si>
  <si>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</si>
  <si>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</si>
  <si>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</si>
  <si>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</si>
  <si>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</si>
  <si>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</si>
  <si>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</si>
  <si>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</si>
  <si>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</si>
  <si>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</si>
  <si>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</si>
  <si>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</si>
  <si>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</si>
  <si>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</si>
  <si>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</si>
  <si>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</si>
  <si>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</si>
  <si>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</si>
  <si>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</si>
  <si>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</si>
  <si>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</si>
  <si>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</si>
  <si>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</si>
  <si>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</si>
  <si>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</si>
  <si>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</si>
  <si>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</si>
  <si>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</si>
  <si>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</si>
  <si>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</si>
  <si>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</si>
  <si>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</si>
  <si>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</si>
  <si>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</si>
  <si>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</si>
  <si>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</si>
  <si>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</si>
  <si>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</si>
  <si>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</si>
  <si>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</si>
  <si>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</si>
  <si>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</si>
  <si>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</si>
  <si>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</si>
  <si>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</si>
  <si>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</si>
  <si>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</si>
  <si>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</si>
  <si>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</si>
  <si>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</si>
  <si>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</si>
  <si>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</si>
  <si>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</si>
  <si>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</si>
  <si>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</si>
  <si>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</si>
  <si>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</si>
  <si>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</si>
  <si>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</si>
  <si>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</si>
  <si>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</si>
  <si>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</si>
  <si>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</si>
  <si>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</si>
  <si>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</si>
  <si>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</si>
  <si>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</si>
  <si>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</si>
  <si>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</si>
  <si>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</si>
  <si>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</si>
  <si>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</si>
  <si>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</si>
  <si>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</si>
  <si>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</si>
  <si>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</si>
  <si>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</si>
  <si>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</si>
  <si>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</si>
  <si>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</si>
  <si>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</si>
  <si>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</si>
  <si>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</si>
  <si>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</si>
  <si>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</si>
  <si>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</si>
  <si>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</si>
  <si>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</si>
  <si>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</si>
  <si>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</si>
  <si>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</si>
  <si>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</si>
  <si>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</si>
  <si>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</si>
  <si>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</si>
  <si>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</si>
  <si>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</si>
  <si>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</si>
  <si>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</si>
  <si>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</si>
  <si>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</si>
  <si>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</si>
  <si>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</si>
  <si>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</si>
  <si>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</si>
  <si>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</si>
  <si>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</si>
  <si>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</si>
  <si>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</si>
  <si>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</si>
  <si>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</si>
  <si>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</si>
  <si>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</si>
  <si>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</si>
  <si>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</si>
  <si>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</si>
  <si>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</si>
  <si>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</si>
  <si>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</si>
  <si>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</si>
  <si>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</si>
  <si>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</si>
  <si>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</si>
  <si>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</si>
  <si>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</si>
  <si>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</si>
  <si>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</si>
  <si>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</si>
  <si>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</si>
  <si>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</si>
  <si>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</si>
  <si>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</si>
  <si>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</si>
  <si>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</si>
  <si>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</si>
  <si>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</si>
  <si>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</si>
  <si>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</si>
  <si>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</si>
  <si>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</si>
  <si>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</si>
  <si>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</si>
  <si>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</si>
  <si>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</si>
  <si>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</si>
  <si>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</si>
  <si>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</si>
  <si>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</si>
  <si>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</si>
  <si>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</si>
  <si>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</si>
  <si>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</si>
  <si>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</si>
  <si>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</si>
  <si>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</si>
  <si>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</si>
  <si>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</si>
  <si>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</si>
  <si>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</si>
  <si>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</si>
  <si>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</si>
  <si>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</si>
  <si>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</si>
  <si>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</si>
  <si>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</si>
  <si>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</si>
  <si>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</si>
  <si>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</si>
  <si>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</si>
  <si>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</si>
  <si>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</si>
  <si>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</si>
  <si>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</si>
  <si>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</si>
  <si>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</si>
  <si>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</si>
  <si>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</si>
  <si>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</si>
  <si>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</si>
  <si>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</si>
  <si>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</si>
  <si>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</si>
  <si>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</si>
  <si>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</si>
  <si>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</si>
  <si>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</si>
  <si>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</si>
  <si>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</si>
  <si>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</si>
  <si>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</si>
  <si>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</si>
  <si>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</si>
  <si>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</si>
  <si>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</si>
  <si>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</si>
  <si>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</si>
  <si>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</si>
  <si>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</si>
  <si>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</si>
  <si>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</si>
  <si>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</si>
  <si>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</si>
  <si>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</si>
  <si>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</si>
  <si>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</si>
  <si>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</si>
  <si>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</si>
  <si>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</si>
  <si>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</si>
  <si>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</si>
  <si>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</si>
  <si>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</si>
  <si>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</si>
  <si>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</si>
  <si>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</si>
  <si>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</si>
  <si>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</si>
  <si>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</si>
  <si>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</si>
  <si>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</si>
  <si>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</si>
  <si>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</si>
  <si>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</si>
  <si>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</si>
  <si>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</si>
  <si>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</si>
  <si>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</si>
  <si>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</si>
  <si>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</si>
  <si>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</si>
  <si>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</si>
  <si>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</si>
  <si>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</si>
  <si>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</si>
  <si>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</si>
  <si>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</si>
  <si>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</si>
  <si>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</si>
  <si>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</si>
  <si>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</si>
  <si>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</si>
  <si>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</si>
  <si>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</si>
  <si>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</si>
  <si>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</si>
  <si>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</si>
  <si>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</si>
  <si>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</si>
  <si>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</si>
  <si>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</si>
  <si>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</si>
  <si>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</si>
  <si>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</si>
  <si>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</si>
  <si>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</si>
  <si>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</si>
  <si>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</si>
  <si>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</si>
  <si>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</si>
  <si>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</si>
  <si>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</si>
  <si>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</si>
  <si>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</si>
  <si>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</si>
  <si>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</si>
  <si>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</si>
  <si>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</si>
  <si>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</si>
  <si>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</si>
  <si>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</si>
  <si>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</si>
  <si>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</si>
  <si>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</si>
  <si>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</si>
  <si>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</si>
  <si>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</si>
  <si>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</si>
  <si>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</si>
  <si>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</si>
  <si>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</si>
  <si>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</si>
  <si>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</si>
  <si>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</si>
  <si>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</si>
  <si>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</si>
  <si>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</si>
  <si>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</si>
  <si>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</si>
  <si>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</si>
  <si>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</si>
  <si>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</si>
  <si>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</si>
  <si>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</si>
  <si>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</si>
  <si>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</si>
  <si>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</si>
  <si>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</si>
  <si>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</si>
  <si>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</si>
  <si>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</si>
  <si>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</si>
  <si>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</si>
  <si>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</si>
  <si>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</si>
  <si>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</si>
  <si>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</si>
  <si>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</si>
  <si>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</si>
  <si>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</si>
  <si>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</si>
  <si>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</si>
  <si>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</si>
  <si>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</si>
  <si>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</si>
  <si>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</si>
  <si>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</si>
  <si>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</si>
  <si>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</si>
  <si>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</si>
  <si>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</si>
  <si>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</si>
  <si>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</si>
  <si>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</si>
  <si>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</si>
  <si>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</si>
  <si>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</si>
  <si>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</si>
  <si>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</si>
  <si>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</si>
  <si>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</si>
  <si>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</si>
  <si>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</si>
  <si>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</si>
  <si>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</si>
  <si>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</si>
  <si>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</si>
  <si>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</si>
  <si>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</si>
  <si>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</si>
  <si>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</si>
  <si>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</si>
  <si>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</si>
  <si>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</si>
  <si>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</si>
  <si>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</si>
  <si>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</si>
  <si>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</si>
  <si>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</si>
  <si>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</si>
  <si>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</si>
  <si>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</si>
  <si>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</si>
  <si>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</si>
  <si>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</si>
  <si>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</si>
  <si>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</si>
  <si>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</si>
  <si>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</si>
  <si>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</si>
  <si>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</si>
  <si>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</si>
  <si>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</si>
  <si>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</si>
  <si>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</si>
  <si>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</si>
  <si>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</si>
  <si>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</si>
  <si>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</si>
  <si>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</si>
  <si>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</si>
  <si>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</si>
  <si>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</si>
  <si>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</si>
  <si>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</si>
  <si>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</si>
  <si>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</si>
  <si>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</si>
  <si>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</si>
  <si>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</si>
  <si>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</si>
  <si>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</si>
  <si>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</si>
  <si>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</si>
  <si>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</si>
  <si>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</si>
  <si>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</si>
  <si>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</si>
  <si>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</si>
  <si>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</si>
  <si>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</si>
  <si>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</si>
  <si>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</si>
  <si>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</si>
  <si>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</si>
  <si>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</si>
  <si>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</si>
  <si>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</si>
  <si>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</si>
  <si>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</si>
  <si>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</si>
  <si>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</si>
  <si>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</si>
  <si>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</si>
  <si>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</si>
  <si>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</si>
  <si>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</si>
  <si>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</si>
  <si>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</si>
  <si>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</si>
  <si>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</si>
  <si>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</si>
  <si>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</si>
  <si>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</si>
  <si>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</si>
  <si>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</si>
  <si>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</si>
  <si>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</si>
  <si>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</si>
  <si>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</si>
  <si>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</si>
  <si>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</si>
  <si>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</si>
  <si>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</si>
  <si>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</si>
  <si>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</si>
  <si>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</si>
  <si>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</si>
  <si>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</si>
  <si>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</si>
  <si>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</si>
  <si>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</si>
  <si>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</si>
  <si>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</si>
  <si>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</si>
  <si>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</si>
  <si>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</si>
  <si>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</si>
  <si>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</si>
  <si>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</si>
  <si>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</si>
  <si>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</si>
  <si>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</si>
  <si>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</si>
  <si>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</si>
  <si>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</si>
  <si>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</si>
  <si>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</si>
  <si>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</si>
  <si>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</si>
  <si>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</si>
  <si>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</si>
  <si>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</si>
  <si>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</si>
  <si>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</si>
  <si>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</si>
  <si>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</si>
  <si>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</si>
  <si>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</si>
  <si>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</si>
  <si>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</si>
  <si>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</si>
  <si>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</si>
  <si>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</si>
  <si>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</si>
  <si>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</si>
  <si>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</si>
  <si>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</si>
  <si>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</si>
  <si>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</si>
  <si>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</si>
  <si>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</si>
  <si>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</si>
  <si>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</si>
  <si>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</si>
  <si>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</si>
  <si>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</si>
  <si>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</si>
  <si>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</si>
  <si>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</si>
  <si>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</si>
  <si>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</si>
  <si>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</si>
  <si>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</si>
  <si>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</si>
  <si>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</si>
  <si>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</si>
  <si>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</si>
  <si>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</si>
  <si>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</si>
  <si>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</si>
  <si>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</si>
  <si>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</si>
  <si>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</si>
  <si>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</si>
  <si>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</si>
  <si>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</si>
  <si>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</si>
  <si>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</si>
  <si>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</si>
  <si>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</si>
  <si>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</si>
  <si>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</si>
  <si>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</si>
  <si>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</si>
  <si>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</si>
  <si>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</si>
  <si>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</si>
  <si>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</si>
  <si>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</si>
  <si>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</si>
  <si>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</si>
  <si>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</si>
  <si>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</si>
  <si>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</si>
  <si>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</si>
  <si>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</si>
  <si>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</si>
  <si>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</si>
  <si>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</si>
  <si>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</si>
  <si>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</si>
  <si>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</si>
  <si>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</si>
  <si>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</si>
  <si>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</si>
  <si>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</si>
  <si>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</si>
  <si>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</si>
  <si>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</si>
  <si>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</si>
  <si>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</si>
  <si>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</si>
  <si>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</si>
  <si>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</si>
  <si>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</si>
  <si>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</si>
  <si>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</si>
  <si>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</si>
  <si>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</si>
  <si>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</si>
  <si>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</si>
  <si>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</si>
  <si>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</si>
  <si>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</si>
  <si>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</si>
  <si>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</si>
  <si>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</si>
  <si>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</si>
  <si>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</si>
  <si>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</si>
  <si>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</si>
  <si>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</si>
  <si>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</si>
  <si>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</si>
  <si>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</si>
  <si>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</si>
  <si>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</si>
  <si>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</si>
  <si>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</si>
  <si>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</si>
  <si>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</si>
  <si>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</si>
  <si>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</si>
  <si>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</si>
  <si>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</si>
  <si>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</si>
  <si>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</si>
  <si>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</si>
  <si>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</si>
  <si>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</si>
  <si>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</si>
  <si>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</si>
  <si>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</si>
  <si>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</si>
  <si>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</si>
  <si>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</si>
  <si>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</si>
  <si>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</si>
  <si>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</si>
  <si>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</si>
  <si>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</si>
  <si>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</si>
  <si>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</si>
  <si>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</si>
  <si>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</si>
  <si>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</si>
  <si>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</si>
  <si>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</si>
  <si>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</si>
  <si>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</si>
  <si>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</si>
  <si>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</si>
  <si>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</si>
  <si>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</si>
  <si>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</si>
  <si>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</si>
  <si>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</si>
  <si>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</si>
  <si>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</si>
  <si>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</si>
  <si>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</si>
  <si>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</si>
  <si>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</si>
  <si>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</si>
  <si>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</si>
  <si>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</si>
  <si>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</si>
  <si>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</si>
  <si>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</si>
  <si>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</si>
  <si>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</si>
  <si>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</si>
  <si>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</si>
  <si>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</si>
  <si>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</si>
  <si>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</si>
  <si>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</si>
  <si>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</si>
  <si>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</si>
  <si>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</si>
  <si>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</si>
  <si>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</si>
  <si>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</si>
  <si>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</si>
  <si>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</si>
  <si>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</si>
  <si>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</si>
  <si>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</si>
  <si>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</si>
  <si>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</si>
  <si>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</si>
  <si>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</si>
  <si>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</si>
  <si>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</si>
  <si>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</si>
  <si>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</si>
  <si>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</si>
  <si>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</si>
  <si>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</si>
  <si>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</si>
  <si>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</si>
  <si>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</si>
  <si>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</si>
  <si>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</si>
  <si>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</si>
  <si>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</si>
  <si>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</si>
  <si>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</si>
  <si>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</si>
  <si>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</si>
  <si>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</si>
  <si>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</si>
  <si>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</si>
  <si>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</si>
  <si>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</si>
  <si>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</si>
  <si>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</si>
  <si>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</si>
  <si>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</si>
  <si>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</si>
  <si>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</si>
  <si>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</si>
  <si>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</si>
  <si>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</si>
  <si>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</si>
  <si>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</si>
  <si>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</si>
  <si>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</si>
  <si>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</si>
  <si>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</si>
  <si>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</si>
  <si>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</si>
  <si>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</si>
  <si>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</si>
  <si>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</si>
  <si>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</si>
  <si>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</si>
  <si>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</si>
  <si>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</si>
  <si>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</si>
  <si>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</si>
  <si>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</si>
  <si>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</si>
  <si>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</si>
  <si>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</si>
  <si>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</si>
  <si>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</si>
  <si>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</si>
  <si>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</si>
  <si>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</si>
  <si>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</si>
  <si>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</si>
  <si>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</si>
  <si>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</si>
  <si>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</si>
  <si>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</si>
  <si>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</si>
  <si>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</si>
  <si>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</si>
  <si>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</si>
  <si>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</si>
  <si>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</si>
  <si>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</si>
  <si>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</si>
  <si>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</si>
  <si>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</si>
  <si>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</si>
  <si>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</si>
  <si>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</si>
  <si>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</si>
  <si>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</si>
  <si>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</si>
  <si>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</si>
  <si>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</si>
  <si>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</si>
  <si>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</si>
  <si>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</si>
  <si>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</si>
  <si>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</si>
  <si>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</si>
  <si>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</si>
  <si>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</si>
  <si>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</si>
  <si>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</si>
  <si>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</si>
  <si>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</si>
  <si>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</si>
  <si>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</si>
  <si>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</si>
  <si>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</si>
  <si>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</si>
  <si>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</si>
  <si>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</si>
  <si>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</si>
  <si>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</si>
  <si>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</si>
  <si>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</si>
  <si>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</si>
  <si>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</si>
  <si>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</si>
  <si>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</si>
  <si>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</si>
  <si>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</si>
  <si>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</si>
  <si>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</si>
  <si>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</si>
  <si>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</si>
  <si>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</si>
  <si>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</si>
  <si>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</si>
  <si>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</si>
  <si>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</si>
  <si>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</si>
  <si>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</si>
  <si>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</si>
  <si>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</si>
  <si>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</si>
  <si>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</si>
  <si>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</si>
  <si>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</si>
  <si>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</si>
  <si>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</si>
  <si>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</si>
  <si>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</si>
  <si>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</si>
  <si>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</si>
  <si>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</si>
  <si>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</si>
  <si>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</si>
  <si>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</si>
  <si>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</si>
  <si>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</si>
  <si>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</si>
  <si>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</si>
  <si>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</si>
  <si>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</si>
  <si>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</si>
  <si>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</si>
  <si>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</si>
  <si>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</si>
  <si>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</si>
  <si>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</si>
  <si>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</si>
  <si>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</si>
  <si>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</si>
  <si>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</si>
  <si>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</si>
  <si>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</si>
  <si>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</si>
  <si>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</si>
  <si>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</si>
  <si>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</si>
  <si>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</si>
  <si>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</si>
  <si>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</si>
  <si>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</si>
  <si>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</si>
  <si>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</si>
  <si>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</si>
  <si>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</si>
  <si>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</si>
  <si>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</si>
  <si>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</si>
  <si>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</si>
  <si>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</si>
  <si>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</si>
  <si>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</si>
  <si>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</si>
  <si>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</si>
  <si>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</si>
  <si>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</si>
  <si>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</si>
  <si>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</si>
  <si>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</si>
  <si>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</si>
  <si>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</si>
  <si>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</si>
  <si>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</si>
  <si>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</si>
  <si>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</si>
  <si>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</si>
  <si>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</si>
  <si>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</si>
  <si>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</si>
  <si>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</si>
  <si>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</si>
  <si>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</si>
  <si>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</si>
  <si>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</si>
  <si>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</si>
  <si>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</si>
  <si>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</si>
  <si>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</si>
  <si>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</si>
  <si>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</si>
  <si>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</si>
  <si>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</si>
  <si>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</si>
  <si>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</si>
  <si>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</si>
  <si>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</si>
  <si>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</si>
  <si>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</si>
  <si>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</si>
  <si>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</si>
  <si>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</si>
  <si>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</si>
  <si>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</si>
  <si>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</si>
  <si>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</si>
  <si>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</si>
  <si>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</si>
  <si>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</si>
  <si>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</si>
  <si>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</si>
  <si>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</si>
  <si>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</si>
  <si>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</si>
  <si>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</si>
  <si>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</si>
  <si>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</si>
  <si>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</si>
  <si>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</si>
  <si>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</si>
  <si>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</si>
  <si>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</si>
  <si>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</si>
  <si>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</si>
  <si>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</si>
  <si>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</si>
  <si>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</si>
  <si>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</si>
  <si>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</si>
  <si>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</si>
  <si>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</si>
  <si>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</si>
  <si>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</si>
  <si>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</si>
  <si>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</si>
  <si>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</si>
  <si>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</si>
  <si>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</si>
  <si>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</si>
  <si>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</si>
  <si>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</si>
  <si>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</si>
  <si>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</si>
  <si>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</si>
  <si>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</si>
  <si>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</si>
  <si>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</si>
  <si>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</si>
  <si>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</si>
  <si>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</si>
  <si>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</si>
  <si>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</si>
  <si>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</si>
  <si>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</si>
  <si>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</si>
  <si>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</si>
  <si>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</si>
  <si>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</si>
  <si>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</si>
  <si>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</si>
  <si>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</si>
  <si>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</si>
  <si>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</si>
  <si>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</si>
  <si>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</si>
  <si>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</si>
  <si>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</si>
  <si>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</si>
  <si>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</si>
  <si>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</si>
  <si>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</si>
  <si>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</si>
  <si>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</si>
  <si>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</si>
  <si>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</si>
  <si>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</si>
  <si>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</si>
  <si>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</si>
  <si>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</si>
  <si>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</si>
  <si>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</si>
  <si>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</si>
  <si>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</si>
  <si>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</si>
  <si>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</si>
  <si>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</si>
  <si>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</si>
  <si>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</si>
  <si>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</si>
  <si>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</si>
  <si>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</si>
  <si>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</si>
  <si>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</si>
  <si>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</si>
  <si>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</si>
  <si>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</si>
  <si>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</si>
  <si>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</si>
  <si>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</si>
  <si>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</si>
  <si>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</si>
  <si>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</si>
  <si>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</si>
  <si>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</si>
  <si>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</si>
  <si>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</si>
  <si>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</si>
  <si>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</si>
  <si>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</si>
  <si>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</si>
  <si>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</si>
  <si>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</si>
  <si>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</si>
  <si>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</si>
  <si>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</si>
  <si>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</si>
  <si>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</si>
  <si>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</si>
  <si>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</si>
  <si>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</si>
  <si>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</si>
  <si>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</si>
  <si>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</si>
  <si>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</si>
  <si>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</si>
  <si>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</si>
  <si>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</si>
  <si>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</si>
  <si>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</si>
  <si>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</si>
  <si>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</si>
  <si>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</si>
  <si>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</si>
  <si>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</si>
  <si>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</si>
  <si>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</si>
  <si>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</si>
  <si>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</si>
  <si>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</si>
  <si>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</si>
  <si>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</si>
  <si>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</si>
  <si>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</si>
  <si>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</si>
  <si>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</si>
  <si>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</si>
  <si>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</si>
  <si>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</si>
  <si>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</si>
  <si>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</si>
  <si>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</si>
  <si>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</si>
  <si>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</si>
  <si>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</si>
  <si>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</si>
  <si>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</si>
  <si>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</si>
  <si>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</si>
  <si>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</si>
  <si>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</si>
  <si>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</si>
  <si>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</si>
  <si>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</si>
  <si>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</si>
  <si>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</si>
  <si>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</si>
  <si>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</si>
  <si>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</si>
  <si>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</si>
  <si>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</si>
  <si>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</si>
  <si>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</si>
  <si>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</si>
  <si>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</si>
  <si>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</si>
  <si>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</si>
  <si>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</si>
  <si>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</si>
  <si>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</si>
  <si>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</si>
  <si>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</si>
  <si>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</si>
  <si>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</si>
  <si>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</si>
  <si>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</si>
  <si>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</si>
  <si>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</si>
  <si>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</si>
  <si>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</si>
  <si>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</si>
  <si>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</si>
  <si>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</si>
  <si>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</si>
  <si>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</si>
  <si>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</si>
  <si>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</si>
  <si>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</si>
  <si>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</si>
  <si>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</si>
  <si>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</si>
  <si>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</si>
  <si>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</si>
  <si>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</si>
  <si>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</si>
  <si>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</si>
  <si>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</si>
  <si>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</si>
  <si>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</si>
  <si>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</si>
  <si>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</si>
  <si>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</si>
  <si>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</si>
  <si>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</si>
  <si>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</si>
  <si>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</si>
  <si>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</si>
  <si>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</si>
  <si>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</si>
  <si>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</si>
  <si>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</si>
  <si>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</si>
  <si>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</si>
  <si>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</si>
  <si>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</si>
  <si>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</si>
  <si>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</si>
  <si>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</si>
  <si>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</si>
  <si>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</si>
  <si>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</si>
  <si>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</si>
  <si>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</si>
  <si>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</si>
  <si>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</si>
  <si>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</si>
  <si>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</si>
  <si>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</si>
  <si>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</si>
  <si>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</si>
  <si>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</si>
  <si>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</si>
  <si>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</si>
  <si>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</si>
  <si>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</si>
  <si>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</si>
  <si>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</si>
  <si>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</si>
  <si>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</si>
  <si>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</si>
  <si>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</si>
  <si>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</si>
  <si>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</si>
  <si>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</si>
  <si>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</si>
  <si>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</si>
  <si>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</si>
  <si>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</si>
  <si>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</si>
  <si>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</si>
  <si>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</si>
  <si>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</si>
  <si>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</si>
  <si>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</si>
  <si>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</si>
  <si>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</si>
  <si>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</si>
  <si>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</si>
  <si>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</si>
  <si>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</si>
  <si>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</si>
  <si>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</si>
  <si>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</si>
  <si>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</si>
  <si>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</si>
  <si>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</si>
  <si>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</si>
  <si>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</si>
  <si>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</si>
  <si>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</si>
  <si>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</si>
  <si>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</si>
  <si>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</si>
  <si>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</si>
  <si>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</si>
  <si>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</si>
  <si>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</si>
  <si>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</si>
  <si>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</si>
  <si>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</si>
  <si>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</si>
  <si>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</si>
  <si>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</si>
  <si>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</si>
  <si>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</si>
  <si>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</si>
  <si>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</si>
  <si>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</si>
  <si>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</si>
  <si>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</si>
  <si>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</si>
  <si>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</si>
  <si>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</si>
  <si>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</si>
  <si>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</si>
  <si>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</si>
  <si>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</si>
  <si>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</si>
  <si>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</si>
  <si>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</si>
  <si>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</si>
  <si>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</si>
  <si>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</si>
  <si>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</si>
  <si>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</si>
  <si>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</si>
  <si>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</si>
  <si>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</si>
  <si>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</si>
  <si>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</si>
  <si>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</si>
  <si>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</si>
  <si>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</si>
  <si>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</si>
  <si>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</si>
  <si>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</si>
  <si>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</si>
  <si>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</si>
  <si>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</si>
  <si>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</si>
  <si>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</si>
  <si>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</si>
  <si>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</si>
  <si>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</si>
  <si>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</si>
  <si>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</si>
  <si>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</si>
  <si>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</si>
  <si>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</si>
  <si>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</si>
  <si>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</si>
  <si>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</si>
  <si>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</si>
  <si>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</si>
  <si>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</si>
  <si>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</si>
  <si>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</si>
  <si>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</si>
  <si>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</si>
  <si>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</si>
  <si>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</si>
  <si>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</si>
  <si>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</si>
  <si>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</si>
  <si>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</si>
  <si>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</si>
  <si>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</si>
  <si>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</si>
  <si>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</si>
  <si>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</si>
  <si>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</si>
  <si>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</si>
  <si>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</si>
  <si>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</si>
  <si>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</si>
  <si>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</si>
  <si>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</si>
  <si>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</si>
  <si>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</si>
  <si>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</si>
  <si>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</si>
  <si>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</si>
  <si>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</si>
  <si>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</si>
  <si>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</si>
  <si>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</si>
  <si>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</si>
  <si>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</si>
  <si>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</si>
  <si>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</si>
  <si>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</si>
  <si>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</si>
  <si>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</si>
  <si>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</si>
  <si>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</si>
  <si>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</si>
  <si>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</si>
  <si>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</si>
  <si>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</si>
  <si>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</si>
  <si>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</si>
  <si>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</si>
  <si>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</si>
  <si>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</si>
  <si>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</si>
  <si>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</si>
  <si>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</si>
  <si>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</si>
  <si>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</si>
  <si>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</si>
  <si>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</si>
  <si>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</si>
  <si>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</si>
  <si>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</si>
  <si>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</si>
  <si>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</si>
  <si>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</si>
  <si>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</si>
  <si>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</si>
  <si>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</si>
  <si>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</si>
  <si>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</si>
  <si>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</si>
  <si>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</si>
  <si>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</si>
  <si>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</si>
  <si>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</si>
  <si>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</si>
  <si>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</si>
  <si>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</si>
  <si>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</si>
  <si>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</si>
  <si>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</si>
  <si>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</si>
  <si>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</si>
  <si>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</si>
  <si>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</si>
  <si>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</si>
  <si>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</si>
  <si>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</si>
  <si>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</si>
  <si>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</si>
  <si>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</si>
  <si>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</si>
  <si>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</si>
  <si>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</si>
  <si>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</si>
  <si>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</si>
  <si>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</si>
  <si>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</si>
  <si>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</si>
  <si>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</si>
  <si>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</si>
  <si>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</si>
  <si>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</si>
  <si>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</si>
  <si>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</si>
  <si>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</si>
  <si>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</si>
  <si>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</si>
  <si>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</si>
  <si>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</si>
  <si>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</si>
  <si>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</si>
  <si>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</si>
  <si>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</si>
  <si>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</si>
  <si>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</si>
  <si>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</si>
  <si>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</si>
  <si>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</si>
  <si>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</si>
  <si>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</si>
  <si>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</si>
  <si>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</si>
  <si>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</si>
  <si>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</si>
  <si>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</si>
  <si>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</si>
  <si>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</si>
  <si>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</si>
  <si>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</si>
  <si>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</si>
  <si>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</si>
  <si>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</si>
  <si>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</si>
  <si>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</si>
  <si>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</si>
  <si>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</si>
  <si>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</si>
  <si>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</si>
  <si>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</si>
  <si>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</si>
  <si>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</si>
  <si>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</si>
  <si>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</si>
  <si>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</si>
  <si>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</si>
  <si>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</si>
  <si>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</si>
  <si>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</si>
  <si>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</si>
  <si>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</si>
  <si>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</si>
  <si>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</si>
  <si>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</si>
  <si>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</si>
  <si>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</si>
  <si>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</si>
  <si>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</si>
  <si>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</si>
  <si>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</si>
  <si>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</si>
  <si>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</si>
  <si>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</si>
  <si>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</si>
  <si>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</si>
  <si>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</si>
  <si>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</si>
  <si>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</si>
  <si>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</si>
  <si>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</si>
  <si>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</si>
  <si>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</si>
  <si>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</si>
  <si>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</si>
  <si>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</si>
  <si>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</si>
  <si>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</si>
  <si>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</si>
  <si>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</si>
  <si>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</si>
  <si>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</si>
  <si>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</si>
  <si>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</si>
  <si>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</si>
  <si>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</si>
  <si>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</si>
  <si>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</si>
  <si>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</si>
  <si>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</si>
  <si>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</si>
  <si>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</si>
  <si>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</si>
  <si>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</si>
  <si>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</si>
  <si>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</si>
  <si>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</si>
  <si>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</si>
  <si>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</si>
  <si>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</si>
  <si>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</si>
  <si>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</si>
  <si>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</si>
  <si>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</si>
  <si>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</si>
  <si>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</si>
  <si>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</si>
  <si>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</si>
  <si>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</si>
  <si>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</si>
  <si>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</si>
  <si>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</si>
  <si>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</si>
  <si>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</si>
  <si>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</si>
  <si>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</si>
  <si>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</si>
  <si>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</si>
  <si>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</si>
  <si>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</si>
  <si>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</si>
  <si>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</si>
  <si>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</si>
  <si>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</si>
  <si>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</si>
  <si>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</si>
  <si>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</si>
  <si>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</si>
  <si>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</si>
  <si>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</si>
  <si>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</si>
  <si>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</si>
  <si>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</si>
  <si>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</si>
  <si>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</si>
  <si>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</si>
  <si>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</si>
  <si>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</si>
  <si>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</si>
  <si>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</si>
  <si>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</si>
  <si>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</si>
  <si>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</si>
  <si>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</si>
  <si>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</si>
  <si>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</si>
  <si>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</si>
  <si>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</si>
  <si>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</si>
  <si>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</si>
  <si>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</si>
  <si>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</si>
  <si>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</si>
  <si>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</si>
  <si>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</si>
  <si>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</si>
  <si>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</si>
  <si>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</si>
  <si>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</si>
  <si>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</si>
  <si>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</si>
  <si>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</si>
  <si>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</si>
  <si>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</si>
  <si>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</si>
  <si>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</si>
  <si>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</si>
  <si>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</si>
  <si>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</si>
  <si>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</si>
  <si>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</si>
  <si>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</si>
  <si>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</si>
  <si>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</si>
  <si>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</si>
  <si>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</si>
  <si>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</si>
  <si>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</si>
  <si>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</si>
  <si>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</si>
  <si>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</si>
  <si>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</si>
  <si>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</si>
  <si>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</si>
  <si>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</si>
  <si>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</si>
  <si>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</si>
  <si>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</si>
  <si>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</si>
  <si>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</si>
  <si>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</si>
  <si>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</si>
  <si>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</si>
  <si>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</si>
  <si>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</si>
  <si>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</si>
  <si>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</si>
  <si>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</si>
  <si>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</si>
  <si>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</si>
  <si>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</si>
  <si>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</si>
  <si>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</si>
  <si>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</si>
  <si>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</si>
  <si>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</si>
  <si>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</si>
  <si>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</si>
  <si>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</si>
  <si>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</si>
  <si>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</si>
  <si>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</si>
  <si>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</si>
  <si>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</si>
  <si>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</si>
  <si>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</si>
  <si>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</si>
  <si>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</si>
  <si>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</si>
  <si>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</si>
  <si>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</si>
  <si>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</si>
  <si>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</si>
  <si>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</si>
  <si>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</si>
  <si>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</si>
  <si>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</si>
  <si>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</si>
  <si>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</si>
  <si>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</si>
  <si>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</si>
  <si>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</si>
  <si>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</si>
  <si>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</si>
  <si>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</si>
  <si>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</si>
  <si>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</si>
  <si>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</si>
  <si>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</si>
  <si>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</si>
  <si>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</si>
  <si>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</si>
  <si>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</si>
  <si>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</si>
  <si>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</si>
  <si>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</si>
  <si>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</si>
  <si>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</si>
  <si>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</si>
  <si>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</si>
  <si>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</si>
  <si>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</si>
  <si>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</si>
  <si>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</si>
  <si>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</si>
  <si>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</si>
  <si>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</si>
  <si>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</si>
  <si>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</si>
  <si>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</si>
  <si>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</si>
  <si>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</si>
  <si>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</si>
  <si>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</si>
  <si>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</si>
  <si>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</si>
  <si>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</si>
  <si>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</si>
  <si>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</si>
  <si>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</si>
  <si>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</si>
  <si>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</si>
  <si>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</si>
  <si>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</si>
  <si>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</si>
  <si>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</si>
  <si>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</si>
  <si>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</si>
  <si>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</si>
  <si>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</si>
  <si>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</si>
  <si>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</si>
  <si>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</si>
  <si>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</si>
  <si>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</si>
  <si>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</si>
  <si>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</si>
  <si>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</si>
  <si>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</si>
  <si>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</si>
  <si>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</si>
  <si>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</si>
  <si>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</si>
  <si>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</si>
  <si>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</si>
  <si>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</si>
  <si>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</si>
  <si>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</si>
  <si>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</si>
  <si>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</si>
  <si>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</si>
  <si>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</si>
  <si>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</si>
  <si>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</si>
  <si>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</si>
  <si>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</si>
  <si>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</si>
  <si>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</si>
  <si>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</si>
  <si>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</si>
  <si>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</si>
  <si>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</si>
  <si>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</si>
  <si>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</si>
  <si>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</si>
  <si>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</si>
  <si>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</si>
  <si>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</si>
  <si>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</si>
  <si>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</si>
  <si>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</si>
  <si>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</si>
  <si>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</si>
  <si>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</si>
  <si>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</si>
  <si>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</si>
  <si>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</si>
  <si>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</si>
  <si>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</si>
  <si>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</si>
  <si>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</si>
  <si>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</si>
  <si>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</si>
  <si>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</si>
  <si>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</si>
  <si>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</si>
  <si>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</si>
  <si>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</si>
  <si>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</si>
  <si>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</si>
  <si>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</si>
  <si>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</si>
  <si>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</si>
  <si>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</si>
  <si>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</si>
  <si>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</si>
  <si>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</si>
  <si>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</si>
  <si>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</si>
  <si>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</si>
  <si>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</si>
  <si>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</si>
  <si>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</si>
  <si>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</si>
  <si>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</si>
  <si>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</si>
  <si>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</si>
  <si>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</si>
  <si>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</si>
  <si>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</si>
  <si>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</si>
  <si>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</si>
  <si>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</si>
  <si>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</si>
  <si>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</si>
  <si>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</si>
  <si>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</si>
  <si>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</si>
  <si>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</si>
  <si>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</si>
  <si>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</si>
  <si>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</si>
  <si>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</si>
  <si>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</si>
  <si>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</si>
  <si>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</si>
  <si>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</si>
  <si>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</si>
  <si>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</si>
  <si>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</si>
  <si>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</si>
  <si>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</si>
  <si>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</si>
  <si>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</si>
  <si>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</si>
  <si>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</si>
  <si>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</si>
  <si>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</si>
  <si>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</si>
  <si>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</si>
  <si>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</si>
  <si>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</si>
  <si>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</si>
  <si>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</si>
  <si>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</si>
  <si>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</si>
  <si>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</si>
  <si>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</si>
  <si>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</si>
  <si>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</si>
  <si>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</si>
  <si>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</si>
  <si>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</si>
  <si>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</si>
  <si>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</si>
  <si>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</si>
  <si>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</si>
  <si>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</si>
  <si>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</si>
  <si>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</si>
  <si>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</si>
  <si>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</si>
  <si>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</si>
  <si>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</si>
  <si>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</si>
  <si>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</si>
  <si>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</si>
  <si>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</si>
  <si>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</si>
  <si>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</si>
  <si>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</si>
  <si>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</si>
  <si>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</si>
  <si>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</si>
  <si>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</si>
  <si>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</si>
  <si>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</si>
  <si>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</si>
  <si>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</si>
  <si>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</si>
  <si>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</si>
  <si>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</si>
  <si>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</si>
  <si>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</si>
  <si>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</si>
  <si>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</si>
  <si>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</si>
  <si>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</si>
  <si>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</si>
  <si>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</si>
  <si>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</si>
  <si>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</si>
  <si>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</si>
  <si>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</si>
  <si>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</si>
  <si>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</si>
  <si>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</si>
  <si>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</si>
  <si>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</si>
  <si>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</si>
  <si>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</si>
  <si>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</si>
  <si>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</si>
  <si>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</si>
  <si>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</si>
  <si>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</si>
  <si>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</si>
  <si>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</si>
  <si>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</si>
  <si>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</si>
  <si>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</si>
  <si>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</si>
  <si>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</si>
  <si>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</si>
  <si>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</si>
  <si>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</si>
  <si>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</si>
  <si>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</si>
  <si>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</si>
  <si>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</si>
  <si>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</si>
  <si>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</si>
  <si>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</si>
  <si>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</si>
  <si>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</si>
  <si>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</si>
  <si>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</si>
  <si>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</si>
  <si>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</si>
  <si>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</si>
  <si>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</si>
  <si>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</si>
  <si>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</si>
  <si>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</si>
  <si>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</si>
  <si>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</si>
  <si>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</si>
  <si>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</si>
  <si>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</si>
  <si>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</si>
  <si>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</si>
  <si>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</si>
  <si>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</si>
  <si>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</si>
  <si>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</si>
  <si>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</si>
  <si>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</si>
  <si>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</si>
  <si>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</si>
  <si>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</si>
  <si>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</si>
  <si>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</si>
  <si>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</si>
  <si>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</si>
  <si>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</si>
  <si>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</si>
  <si>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</si>
  <si>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</si>
  <si>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</si>
  <si>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</si>
  <si>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</si>
  <si>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</si>
  <si>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</si>
  <si>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</si>
  <si>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</si>
  <si>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</si>
  <si>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</si>
  <si>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</si>
  <si>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</si>
  <si>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</si>
  <si>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</si>
  <si>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</si>
  <si>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</si>
  <si>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</si>
  <si>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</si>
  <si>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</si>
  <si>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</si>
  <si>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</si>
  <si>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</si>
  <si>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</si>
  <si>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</si>
  <si>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</si>
  <si>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</si>
  <si>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</si>
  <si>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</si>
  <si>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</si>
  <si>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</si>
  <si>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</si>
  <si>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</si>
  <si>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</si>
  <si>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</si>
  <si>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</si>
  <si>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</si>
  <si>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</si>
  <si>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</si>
  <si>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</si>
  <si>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</si>
  <si>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</si>
  <si>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</si>
  <si>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</si>
  <si>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</si>
  <si>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</si>
  <si>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</si>
  <si>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</si>
  <si>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</si>
  <si>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</si>
  <si>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</si>
  <si>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</si>
  <si>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</si>
  <si>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</si>
  <si>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</si>
  <si>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</si>
  <si>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</si>
  <si>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</si>
  <si>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</si>
  <si>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</si>
  <si>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</si>
  <si>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</si>
  <si>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</si>
  <si>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</si>
  <si>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</si>
  <si>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</si>
  <si>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</si>
  <si>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</si>
  <si>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</si>
  <si>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</si>
  <si>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</si>
  <si>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</si>
  <si>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</si>
  <si>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</si>
  <si>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</si>
  <si>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</si>
  <si>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</si>
  <si>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</si>
  <si>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</si>
  <si>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</si>
  <si>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</si>
  <si>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</si>
  <si>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</si>
  <si>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</si>
  <si>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</si>
  <si>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</si>
  <si>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</si>
  <si>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</si>
  <si>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</si>
  <si>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</si>
  <si>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</si>
  <si>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</si>
  <si>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</si>
  <si>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</si>
  <si>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</si>
  <si>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</si>
  <si>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</si>
  <si>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</si>
  <si>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</si>
  <si>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</si>
  <si>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</si>
  <si>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</si>
  <si>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</si>
  <si>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</si>
  <si>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</si>
  <si>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</si>
  <si>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</si>
  <si>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</si>
  <si>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</si>
  <si>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</si>
  <si>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</si>
  <si>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</si>
  <si>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</si>
  <si>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</si>
  <si>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</si>
  <si>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</si>
  <si>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</si>
  <si>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</si>
  <si>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</si>
  <si>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</si>
  <si>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</si>
  <si>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</si>
  <si>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</si>
  <si>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</si>
  <si>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</si>
  <si>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</si>
  <si>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</si>
  <si>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</si>
  <si>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</si>
  <si>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</si>
  <si>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</si>
  <si>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</si>
  <si>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</si>
  <si>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</si>
  <si>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</si>
  <si>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</si>
  <si>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</si>
  <si>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</si>
  <si>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</si>
  <si>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</si>
  <si>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</si>
  <si>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</si>
  <si>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</si>
  <si>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</si>
  <si>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</si>
  <si>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</si>
  <si>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</si>
  <si>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</si>
  <si>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</si>
  <si>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</si>
  <si>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</si>
  <si>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</si>
  <si>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</si>
  <si>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</si>
  <si>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</si>
  <si>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</si>
  <si>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</si>
  <si>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</si>
  <si>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</si>
  <si>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</si>
  <si>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</si>
  <si>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</si>
  <si>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</si>
  <si>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</si>
  <si>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</si>
  <si>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</si>
  <si>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</si>
  <si>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</si>
  <si>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</si>
  <si>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</si>
  <si>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</si>
  <si>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</si>
  <si>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</si>
  <si>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</si>
  <si>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</si>
  <si>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</si>
  <si>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</si>
  <si>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</si>
  <si>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</si>
  <si>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</si>
  <si>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</si>
  <si>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</si>
  <si>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</si>
  <si>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</si>
  <si>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</si>
  <si>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</si>
  <si>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</si>
  <si>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</si>
  <si>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</si>
  <si>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</si>
  <si>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</si>
  <si>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</si>
  <si>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</si>
  <si>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</si>
  <si>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</si>
  <si>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</si>
  <si>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</si>
  <si>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</si>
  <si>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</si>
  <si>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</si>
  <si>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</si>
  <si>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</si>
  <si>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</si>
  <si>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</si>
  <si>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</si>
  <si>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</si>
  <si>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</si>
  <si>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</si>
  <si>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</si>
  <si>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</si>
  <si>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</si>
  <si>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</si>
  <si>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</si>
  <si>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</si>
  <si>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</si>
  <si>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</si>
  <si>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</si>
  <si>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</si>
  <si>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</si>
  <si>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</si>
  <si>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</si>
  <si>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</si>
  <si>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</si>
  <si>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</si>
  <si>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</si>
  <si>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</si>
  <si>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</si>
  <si>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</si>
  <si>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</si>
  <si>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</si>
  <si>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</si>
  <si>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</si>
  <si>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</si>
  <si>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</si>
  <si>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</si>
  <si>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</si>
  <si>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</si>
  <si>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</si>
  <si>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</si>
  <si>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</si>
  <si>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</si>
  <si>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</si>
  <si>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</si>
  <si>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</si>
  <si>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</si>
  <si>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</si>
  <si>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</si>
  <si>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</si>
  <si>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</si>
  <si>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</si>
  <si>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</si>
  <si>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</si>
  <si>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</si>
  <si>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</si>
  <si>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</si>
  <si>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</si>
  <si>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</si>
  <si>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</si>
  <si>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</si>
  <si>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</si>
  <si>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</si>
  <si>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</si>
  <si>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</si>
  <si>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</si>
  <si>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</si>
  <si>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</si>
  <si>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</si>
  <si>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</si>
  <si>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</si>
  <si>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</si>
  <si>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</si>
  <si>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</si>
  <si>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</si>
  <si>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</si>
  <si>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</si>
  <si>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</si>
  <si>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</si>
  <si>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</si>
  <si>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</si>
  <si>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</si>
  <si>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</si>
  <si>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</si>
  <si>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</si>
  <si>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</si>
  <si>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</si>
  <si>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</si>
  <si>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</si>
  <si>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</si>
  <si>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</si>
  <si>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</si>
  <si>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</si>
  <si>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</si>
  <si>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</si>
  <si>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</si>
  <si>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</si>
  <si>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</si>
  <si>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</si>
  <si>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</si>
  <si>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</si>
  <si>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</si>
  <si>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</si>
  <si>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</si>
  <si>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</si>
  <si>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</si>
  <si>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</si>
  <si>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</si>
  <si>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</si>
  <si>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</si>
  <si>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</si>
  <si>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</si>
  <si>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</si>
  <si>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</si>
  <si>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</si>
  <si>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</si>
  <si>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</si>
  <si>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</si>
  <si>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</si>
  <si>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</si>
  <si>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</si>
  <si>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</si>
  <si>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</si>
  <si>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</si>
  <si>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</si>
  <si>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</si>
  <si>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</si>
  <si>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</si>
  <si>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</si>
  <si>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</si>
  <si>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</si>
  <si>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</si>
  <si>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</si>
  <si>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</si>
  <si>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</si>
  <si>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</si>
  <si>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</si>
  <si>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</si>
  <si>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</si>
  <si>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</si>
  <si>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</si>
  <si>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</si>
  <si>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</si>
  <si>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</si>
  <si>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</si>
  <si>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</si>
  <si>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</si>
  <si>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</si>
  <si>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</si>
  <si>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</si>
  <si>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</si>
  <si>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</si>
  <si>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</si>
  <si>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</si>
  <si>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</si>
  <si>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</si>
  <si>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</si>
  <si>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</si>
  <si>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</si>
  <si>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</si>
  <si>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</si>
  <si>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</si>
  <si>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</si>
  <si>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</si>
  <si>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</si>
  <si>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</si>
  <si>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</si>
  <si>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</si>
  <si>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</si>
  <si>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</si>
  <si>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</si>
  <si>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</si>
  <si>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</si>
  <si>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</si>
  <si>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</si>
  <si>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</si>
  <si>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</si>
  <si>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</si>
  <si>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</si>
  <si>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</si>
  <si>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</si>
  <si>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</si>
  <si>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</si>
  <si>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</si>
  <si>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</si>
  <si>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</si>
  <si>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</si>
  <si>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</si>
  <si>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</si>
  <si>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</si>
  <si>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</si>
  <si>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</si>
  <si>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</si>
  <si>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</si>
  <si>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</si>
  <si>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</si>
  <si>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</si>
  <si>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</si>
  <si>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</si>
  <si>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</si>
  <si>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</si>
  <si>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</si>
  <si>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</si>
  <si>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</si>
  <si>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</si>
  <si>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</si>
  <si>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</si>
  <si>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</si>
  <si>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</si>
  <si>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</si>
  <si>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</si>
  <si>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</si>
  <si>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</si>
  <si>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</si>
  <si>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</si>
  <si>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</si>
  <si>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</si>
  <si>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</si>
  <si>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</si>
  <si>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</si>
  <si>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</si>
  <si>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</si>
  <si>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</si>
  <si>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</si>
  <si>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</si>
  <si>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</si>
  <si>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</si>
  <si>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</si>
  <si>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</si>
  <si>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</si>
  <si>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</si>
  <si>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</si>
  <si>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</si>
  <si>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</si>
  <si>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</si>
  <si>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</si>
  <si>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</si>
  <si>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</si>
  <si>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</si>
  <si>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</si>
  <si>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</si>
  <si>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</si>
  <si>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</si>
  <si>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</si>
  <si>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</si>
  <si>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</si>
  <si>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</si>
  <si>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</si>
  <si>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</si>
  <si>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</si>
  <si>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</si>
  <si>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</si>
  <si>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</si>
  <si>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</si>
  <si>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</si>
  <si>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</si>
  <si>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</si>
  <si>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</si>
  <si>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</si>
  <si>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</si>
  <si>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</si>
  <si>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</si>
  <si>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</si>
  <si>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</si>
  <si>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</si>
  <si>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</si>
  <si>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</si>
  <si>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</si>
  <si>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</si>
  <si>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</si>
  <si>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</si>
  <si>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</si>
  <si>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</si>
  <si>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</si>
  <si>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</si>
  <si>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</si>
  <si>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</si>
  <si>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</si>
  <si>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</si>
  <si>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</si>
  <si>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</si>
  <si>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</si>
  <si>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</si>
  <si>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</si>
  <si>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</si>
  <si>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</si>
  <si>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</si>
  <si>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</si>
  <si>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</si>
  <si>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</si>
  <si>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</si>
  <si>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</si>
  <si>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</si>
  <si>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</si>
  <si>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</si>
  <si>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</si>
  <si>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</si>
  <si>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</si>
  <si>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</si>
  <si>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</si>
  <si>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</si>
  <si>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</si>
  <si>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</si>
  <si>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</si>
  <si>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</si>
  <si>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</si>
  <si>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</si>
  <si>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</si>
  <si>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</si>
  <si>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</si>
  <si>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</si>
  <si>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</si>
  <si>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</si>
  <si>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</si>
  <si>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</si>
  <si>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</si>
  <si>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</si>
  <si>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</si>
  <si>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</si>
  <si>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</si>
  <si>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</si>
  <si>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</si>
  <si>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</si>
  <si>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</si>
  <si>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</si>
  <si>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</si>
  <si>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</si>
  <si>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</si>
  <si>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</si>
  <si>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</si>
  <si>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</si>
  <si>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</si>
  <si>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</si>
  <si>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</si>
  <si>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</si>
  <si>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</si>
  <si>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</si>
  <si>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</si>
  <si>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</si>
  <si>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</si>
  <si>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</si>
  <si>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</si>
  <si>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</si>
  <si>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</si>
  <si>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</si>
  <si>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</si>
  <si>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</si>
  <si>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</si>
  <si>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</si>
  <si>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</si>
  <si>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</si>
  <si>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</si>
  <si>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</si>
  <si>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</si>
  <si>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</si>
  <si>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</si>
  <si>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</si>
  <si>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</si>
  <si>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</si>
  <si>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</si>
  <si>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</si>
  <si>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</si>
  <si>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</si>
  <si>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</si>
  <si>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</si>
  <si>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</si>
  <si>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</si>
  <si>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</si>
  <si>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</si>
  <si>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</si>
  <si>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</si>
  <si>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</si>
  <si>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</si>
  <si>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</si>
  <si>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</si>
  <si>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</si>
  <si>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</si>
  <si>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</si>
  <si>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</si>
  <si>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</si>
  <si>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</si>
  <si>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</si>
  <si>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</si>
  <si>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</si>
  <si>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</si>
  <si>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</si>
  <si>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</si>
  <si>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</si>
  <si>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</si>
  <si>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</si>
  <si>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</si>
  <si>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</si>
  <si>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</si>
  <si>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</si>
  <si>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</si>
  <si>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</si>
  <si>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</si>
  <si>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</si>
  <si>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</si>
  <si>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</si>
  <si>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</si>
  <si>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</si>
  <si>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</si>
  <si>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</si>
  <si>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</si>
  <si>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</si>
  <si>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</si>
  <si>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</si>
  <si>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</si>
  <si>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</si>
  <si>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</si>
  <si>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</si>
  <si>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</si>
  <si>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</si>
  <si>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</si>
  <si>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</si>
  <si>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</si>
  <si>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</si>
  <si>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</si>
  <si>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</si>
  <si>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</si>
  <si>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</si>
  <si>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</si>
  <si>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</si>
  <si>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</si>
  <si>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</si>
  <si>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</si>
  <si>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</si>
  <si>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</si>
  <si>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</si>
  <si>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</si>
  <si>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</si>
  <si>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</si>
  <si>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</si>
  <si>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</si>
  <si>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</si>
  <si>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</si>
  <si>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</si>
  <si>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</si>
  <si>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</si>
  <si>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</si>
  <si>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</si>
  <si>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</si>
  <si>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</si>
  <si>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</si>
  <si>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</si>
  <si>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</si>
  <si>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</si>
  <si>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</si>
  <si>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</si>
  <si>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</si>
  <si>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</si>
  <si>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</si>
  <si>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</si>
  <si>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</si>
  <si>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</si>
  <si>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</si>
  <si>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</si>
  <si>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</si>
  <si>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</si>
  <si>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</si>
  <si>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</si>
  <si>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</si>
  <si>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</si>
  <si>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</si>
  <si>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</si>
  <si>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</si>
  <si>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</si>
  <si>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</si>
  <si>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</si>
  <si>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</si>
  <si>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</si>
  <si>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</si>
  <si>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</si>
  <si>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</si>
  <si>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</si>
  <si>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</si>
  <si>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</si>
  <si>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</si>
  <si>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</si>
  <si>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</si>
  <si>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</si>
  <si>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</si>
  <si>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</si>
  <si>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</si>
  <si>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</si>
  <si>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</si>
  <si>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</si>
  <si>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</si>
  <si>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</si>
  <si>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</si>
  <si>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</si>
  <si>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</si>
  <si>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</si>
  <si>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</si>
  <si>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</si>
  <si>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</si>
  <si>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</si>
  <si>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</si>
  <si>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</si>
  <si>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</si>
  <si>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</si>
  <si>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</si>
  <si>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</si>
  <si>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</si>
  <si>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</si>
  <si>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</si>
  <si>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</si>
  <si>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</si>
  <si>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</si>
  <si>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</si>
  <si>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</si>
  <si>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</si>
  <si>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</si>
  <si>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</si>
  <si>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</si>
  <si>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</si>
  <si>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</si>
  <si>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</si>
  <si>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</si>
  <si>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</si>
  <si>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</si>
  <si>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</si>
  <si>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</si>
  <si>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</si>
  <si>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</si>
  <si>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</si>
  <si>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</si>
  <si>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</si>
  <si>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</si>
  <si>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</si>
  <si>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</si>
  <si>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</si>
  <si>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</si>
  <si>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</si>
  <si>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</si>
  <si>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</si>
  <si>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</si>
  <si>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</si>
  <si>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</si>
  <si>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</si>
  <si>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</si>
  <si>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</si>
  <si>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</si>
  <si>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</si>
  <si>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</si>
  <si>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</si>
  <si>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</si>
  <si>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</si>
  <si>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</si>
  <si>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</si>
  <si>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</si>
  <si>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</si>
  <si>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</si>
  <si>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</si>
  <si>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</si>
  <si>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</si>
  <si>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</si>
  <si>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</si>
  <si>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</si>
  <si>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</si>
  <si>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</si>
  <si>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</si>
  <si>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</si>
  <si>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</si>
  <si>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</si>
  <si>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</si>
  <si>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</si>
  <si>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</si>
  <si>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</si>
  <si>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</si>
  <si>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</si>
  <si>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</si>
  <si>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</si>
  <si>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</si>
  <si>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</si>
  <si>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</si>
  <si>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</si>
  <si>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</si>
  <si>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</si>
  <si>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</si>
  <si>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</si>
  <si>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</si>
  <si>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</si>
  <si>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</si>
  <si>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</si>
  <si>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</si>
  <si>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</si>
  <si>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</si>
  <si>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</si>
  <si>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</si>
  <si>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</si>
  <si>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</si>
  <si>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</si>
  <si>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</si>
  <si>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</si>
  <si>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</si>
  <si>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</si>
  <si>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</si>
  <si>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</si>
  <si>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</si>
  <si>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</si>
  <si>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</si>
  <si>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</si>
  <si>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</si>
  <si>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</si>
  <si>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</si>
  <si>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</si>
  <si>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</si>
  <si>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</si>
  <si>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</si>
  <si>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</si>
  <si>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</si>
  <si>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</si>
  <si>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</si>
  <si>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</si>
  <si>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</si>
  <si>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</si>
  <si>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</si>
  <si>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</si>
  <si>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</si>
  <si>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</si>
  <si>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</si>
  <si>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</si>
  <si>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</si>
  <si>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</si>
  <si>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</si>
  <si>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</si>
  <si>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</si>
  <si>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</si>
  <si>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</si>
  <si>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</si>
  <si>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</si>
  <si>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</si>
  <si>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</si>
  <si>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</si>
  <si>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</si>
  <si>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</si>
  <si>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</si>
  <si>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</si>
  <si>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</si>
  <si>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</si>
  <si>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</si>
  <si>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</si>
  <si>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</si>
  <si>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</si>
  <si>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</si>
  <si>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</si>
  <si>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</si>
  <si>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</si>
  <si>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</si>
  <si>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</si>
  <si>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</si>
  <si>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</si>
  <si>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</si>
  <si>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</si>
  <si>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</si>
  <si>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</si>
  <si>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</si>
  <si>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</si>
  <si>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</si>
  <si>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</si>
  <si>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</si>
  <si>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</si>
  <si>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</si>
  <si>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</si>
  <si>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</si>
  <si>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</si>
  <si>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</si>
  <si>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</si>
  <si>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</si>
  <si>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</si>
  <si>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</si>
  <si>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</si>
  <si>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</si>
  <si>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</si>
  <si>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</si>
  <si>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</si>
  <si>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</si>
  <si>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</si>
  <si>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</si>
  <si>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</si>
  <si>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</si>
  <si>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</si>
  <si>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</si>
  <si>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</si>
  <si>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</si>
  <si>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</si>
  <si>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</si>
  <si>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</si>
  <si>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</si>
  <si>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</si>
  <si>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</si>
  <si>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</si>
  <si>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</si>
  <si>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</si>
  <si>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</si>
  <si>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</si>
  <si>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</si>
  <si>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</si>
  <si>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</si>
  <si>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</si>
  <si>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</si>
  <si>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</si>
  <si>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</si>
  <si>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</si>
  <si>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</si>
  <si>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</si>
  <si>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</si>
  <si>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</si>
  <si>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</si>
  <si>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</si>
  <si>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</si>
  <si>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</si>
  <si>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</si>
  <si>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</si>
  <si>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</si>
  <si>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</si>
  <si>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</si>
  <si>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</si>
  <si>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</si>
  <si>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</si>
  <si>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</si>
  <si>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</si>
  <si>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</si>
  <si>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</si>
  <si>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</si>
  <si>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</si>
  <si>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</si>
  <si>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</si>
  <si>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</si>
  <si>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</si>
  <si>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</si>
  <si>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</si>
  <si>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</si>
  <si>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</si>
  <si>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</si>
  <si>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</si>
  <si>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</si>
  <si>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</si>
  <si>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</si>
  <si>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</si>
  <si>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</si>
  <si>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</si>
  <si>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</si>
  <si>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</si>
  <si>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</si>
  <si>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</si>
  <si>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</si>
  <si>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</si>
  <si>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</si>
  <si>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</si>
  <si>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</si>
  <si>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</si>
  <si>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</si>
  <si>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</si>
  <si>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</si>
  <si>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</si>
  <si>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</si>
  <si>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</si>
  <si>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</si>
  <si>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</si>
  <si>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</si>
  <si>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</si>
  <si>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</si>
  <si>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</si>
  <si>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</si>
  <si>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</si>
  <si>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</si>
  <si>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</si>
  <si>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</si>
  <si>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</si>
  <si>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</si>
  <si>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</si>
  <si>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</si>
  <si>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</si>
  <si>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</si>
  <si>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</si>
  <si>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</si>
  <si>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</si>
  <si>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</si>
  <si>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</si>
  <si>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</si>
  <si>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</si>
  <si>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</si>
  <si>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</si>
  <si>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</si>
  <si>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</si>
  <si>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</si>
  <si>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</si>
  <si>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</si>
  <si>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</si>
  <si>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</si>
  <si>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</si>
  <si>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</si>
  <si>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</si>
  <si>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</si>
  <si>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</si>
  <si>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</si>
  <si>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</si>
  <si>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</si>
  <si>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</si>
  <si>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</si>
  <si>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</si>
  <si>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</si>
  <si>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</si>
  <si>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</si>
  <si>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</si>
  <si>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</si>
  <si>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</si>
  <si>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</si>
  <si>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</si>
  <si>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</si>
  <si>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</si>
  <si>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</si>
  <si>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</si>
  <si>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</si>
  <si>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</si>
  <si>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</si>
  <si>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</si>
  <si>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</si>
  <si>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</si>
  <si>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</si>
  <si>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</si>
  <si>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</si>
  <si>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</si>
  <si>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</si>
  <si>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</si>
  <si>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</si>
  <si>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</si>
  <si>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</si>
  <si>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</si>
  <si>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</si>
  <si>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</si>
  <si>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</si>
  <si>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</si>
  <si>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</si>
  <si>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</si>
  <si>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</si>
  <si>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</si>
  <si>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</si>
  <si>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</si>
  <si>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</si>
  <si>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</si>
  <si>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</si>
  <si>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</si>
  <si>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</si>
  <si>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</si>
  <si>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</si>
  <si>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</si>
  <si>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</si>
  <si>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</si>
  <si>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</si>
  <si>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</si>
  <si>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</si>
  <si>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</si>
  <si>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</si>
  <si>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</si>
  <si>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</si>
  <si>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</si>
  <si>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</si>
  <si>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</si>
  <si>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</si>
  <si>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</si>
  <si>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</si>
  <si>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</si>
  <si>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</si>
  <si>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</si>
  <si>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</si>
  <si>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</si>
  <si>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</si>
  <si>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</si>
  <si>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</si>
  <si>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</si>
  <si>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</si>
  <si>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</si>
  <si>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</si>
  <si>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</si>
  <si>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</si>
  <si>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</si>
  <si>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</si>
  <si>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</si>
  <si>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</si>
  <si>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</si>
  <si>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</si>
  <si>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</si>
  <si>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</si>
  <si>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</si>
  <si>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</si>
  <si>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</si>
  <si>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</si>
  <si>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</si>
  <si>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</si>
  <si>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</si>
  <si>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</si>
  <si>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</si>
  <si>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</si>
  <si>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</si>
  <si>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</si>
  <si>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</si>
  <si>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</si>
  <si>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</si>
  <si>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</si>
  <si>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</si>
  <si>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</si>
  <si>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</si>
  <si>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</si>
  <si>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</si>
  <si>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</si>
  <si>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</si>
  <si>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</si>
  <si>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</si>
  <si>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</si>
  <si>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</si>
  <si>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</si>
  <si>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</si>
  <si>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</si>
  <si>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</si>
  <si>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</si>
  <si>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</si>
  <si>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</si>
  <si>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</si>
  <si>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</si>
  <si>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</si>
  <si>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</si>
  <si>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</si>
  <si>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</si>
  <si>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</si>
  <si>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</si>
  <si>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</si>
  <si>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</si>
  <si>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</si>
  <si>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</si>
  <si>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</si>
  <si>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</si>
  <si>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</si>
  <si>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</si>
  <si>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</si>
  <si>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</si>
  <si>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</si>
  <si>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</si>
  <si>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</si>
  <si>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</si>
  <si>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</si>
  <si>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</si>
  <si>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</si>
  <si>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</si>
  <si>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</si>
  <si>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</si>
  <si>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</si>
  <si>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</si>
  <si>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</si>
  <si>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</si>
  <si>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</si>
  <si>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</si>
  <si>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</si>
  <si>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</si>
  <si>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</si>
  <si>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</si>
  <si>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</si>
  <si>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</si>
  <si>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</si>
  <si>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</si>
  <si>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</si>
  <si>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</si>
  <si>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</si>
  <si>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</si>
  <si>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</si>
  <si>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</si>
  <si>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</si>
  <si>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</si>
  <si>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</si>
  <si>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</si>
  <si>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</si>
  <si>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</si>
  <si>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</si>
  <si>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</si>
  <si>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</si>
  <si>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</si>
  <si>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</si>
  <si>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</si>
  <si>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</si>
  <si>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</si>
  <si>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</si>
  <si>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</si>
  <si>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</si>
  <si>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</si>
  <si>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</si>
  <si>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</si>
  <si>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</si>
  <si>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</si>
  <si>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</si>
  <si>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</si>
  <si>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</si>
  <si>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</si>
  <si>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</si>
  <si>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</si>
  <si>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</si>
  <si>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</si>
  <si>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</si>
  <si>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</si>
  <si>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</si>
  <si>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</si>
  <si>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</si>
  <si>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</si>
  <si>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</si>
  <si>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</si>
  <si>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</si>
  <si>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</si>
  <si>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</si>
  <si>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</si>
  <si>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</si>
  <si>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</si>
  <si>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</si>
  <si>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</si>
  <si>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</si>
  <si>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</si>
  <si>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</si>
  <si>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</si>
  <si>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</si>
  <si>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</si>
  <si>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</si>
  <si>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</si>
  <si>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</si>
  <si>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</si>
  <si>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</si>
  <si>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</si>
  <si>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</si>
  <si>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</si>
  <si>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</si>
  <si>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</si>
  <si>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</si>
  <si>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</si>
  <si>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</si>
  <si>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</si>
  <si>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</si>
  <si>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</si>
  <si>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</si>
  <si>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</si>
  <si>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</si>
  <si>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</si>
  <si>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</si>
  <si>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</si>
  <si>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</si>
  <si>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</si>
  <si>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</si>
  <si>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</si>
  <si>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</si>
  <si>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</si>
  <si>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</si>
  <si>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</si>
  <si>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</si>
  <si>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</si>
  <si>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</si>
  <si>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</si>
  <si>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</si>
  <si>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</si>
  <si>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</si>
  <si>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</si>
  <si>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</si>
  <si>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</si>
  <si>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</si>
  <si>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</si>
  <si>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</si>
  <si>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</si>
  <si>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</si>
  <si>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</si>
  <si>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</si>
  <si>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</si>
  <si>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</si>
  <si>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</si>
  <si>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</si>
  <si>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</si>
  <si>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</si>
  <si>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</si>
  <si>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</si>
  <si>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</si>
  <si>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</si>
  <si>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</si>
  <si>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</si>
  <si>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</si>
  <si>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</si>
  <si>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</si>
  <si>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</si>
  <si>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</si>
  <si>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</si>
  <si>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</si>
  <si>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</si>
  <si>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</si>
  <si>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</si>
  <si>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</si>
  <si>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</si>
  <si>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</si>
  <si>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</si>
  <si>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</si>
  <si>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</si>
  <si>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</si>
  <si>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</si>
  <si>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</si>
  <si>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</si>
  <si>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</si>
  <si>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</si>
  <si>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</si>
  <si>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</si>
  <si>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</si>
  <si>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</si>
  <si>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</si>
  <si>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</si>
  <si>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</si>
  <si>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</si>
  <si>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</si>
  <si>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</si>
  <si>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</si>
  <si>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</si>
  <si>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</si>
  <si>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</si>
  <si>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</si>
  <si>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</si>
  <si>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</si>
  <si>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</si>
  <si>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</si>
  <si>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</si>
  <si>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</si>
  <si>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</si>
  <si>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</si>
  <si>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</si>
  <si>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</si>
  <si>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</si>
  <si>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</si>
  <si>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</si>
  <si>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</si>
  <si>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</si>
  <si>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</si>
  <si>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</si>
  <si>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</si>
  <si>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</si>
  <si>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</si>
  <si>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</si>
  <si>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</si>
  <si>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</si>
  <si>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</si>
  <si>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</si>
  <si>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</si>
  <si>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</si>
  <si>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</si>
  <si>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</si>
  <si>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</si>
  <si>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</si>
  <si>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</si>
  <si>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</si>
  <si>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</si>
  <si>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</si>
  <si>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</si>
  <si>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</si>
  <si>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</si>
  <si>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</si>
  <si>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</si>
  <si>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</si>
  <si>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</si>
  <si>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</si>
  <si>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</si>
  <si>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</si>
  <si>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</si>
  <si>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</si>
  <si>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</si>
  <si>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</si>
  <si>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</si>
  <si>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</si>
  <si>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</si>
  <si>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</si>
  <si>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</si>
  <si>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</si>
  <si>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</si>
  <si>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</si>
  <si>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</si>
  <si>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</si>
  <si>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</si>
  <si>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</si>
  <si>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</si>
  <si>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</si>
  <si>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</si>
  <si>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</si>
  <si>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</si>
  <si>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</si>
  <si>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</si>
  <si>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</si>
  <si>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</si>
  <si>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</si>
  <si>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</si>
  <si>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</si>
  <si>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</si>
  <si>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</si>
  <si>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</si>
  <si>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</si>
  <si>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</si>
  <si>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</si>
  <si>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</si>
  <si>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</si>
  <si>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</si>
  <si>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</si>
  <si>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</si>
  <si>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</si>
  <si>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</si>
  <si>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</si>
  <si>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</si>
  <si>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</si>
  <si>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</si>
  <si>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</si>
  <si>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</si>
  <si>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</si>
  <si>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</si>
  <si>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</si>
  <si>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</si>
  <si>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</si>
  <si>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</si>
  <si>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</si>
  <si>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</si>
  <si>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</si>
  <si>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</si>
  <si>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</si>
  <si>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</si>
  <si>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</si>
  <si>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</si>
  <si>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</si>
  <si>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</si>
  <si>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</si>
  <si>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</si>
  <si>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</si>
  <si>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</si>
  <si>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</si>
  <si>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</si>
  <si>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</si>
  <si>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</si>
  <si>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</si>
  <si>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</si>
  <si>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</si>
  <si>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</si>
  <si>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</si>
  <si>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</si>
  <si>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</si>
  <si>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</si>
  <si>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</si>
  <si>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</si>
  <si>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</si>
  <si>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</si>
  <si>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</si>
  <si>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</si>
  <si>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</si>
  <si>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</si>
  <si>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</si>
  <si>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</si>
  <si>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</si>
  <si>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</si>
  <si>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</si>
  <si>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</si>
  <si>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</si>
  <si>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</si>
  <si>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</si>
  <si>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</si>
  <si>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</si>
  <si>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</si>
  <si>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</si>
  <si>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</si>
  <si>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</si>
  <si>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</si>
  <si>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</si>
  <si>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</si>
  <si>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</si>
  <si>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</si>
  <si>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</si>
  <si>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</si>
  <si>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</si>
  <si>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</si>
  <si>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</si>
  <si>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</si>
  <si>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</si>
  <si>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</si>
  <si>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</si>
  <si>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</si>
  <si>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</si>
  <si>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</si>
  <si>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</si>
  <si>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</si>
  <si>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</si>
  <si>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</si>
  <si>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</si>
  <si>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</si>
  <si>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</si>
  <si>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</si>
  <si>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</si>
  <si>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</si>
  <si>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</si>
  <si>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</si>
  <si>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</si>
  <si>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</si>
  <si>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</si>
  <si>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</si>
  <si>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</si>
  <si>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</si>
  <si>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</si>
  <si>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</si>
  <si>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</si>
  <si>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</si>
  <si>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</si>
  <si>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</si>
  <si>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</si>
  <si>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</si>
  <si>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</si>
  <si>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</si>
  <si>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</si>
  <si>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</si>
  <si>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</si>
  <si>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</si>
  <si>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</si>
  <si>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</si>
  <si>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</si>
  <si>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</si>
  <si>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</si>
  <si>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</si>
  <si>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</si>
  <si>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</si>
  <si>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</si>
  <si>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</si>
  <si>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</si>
  <si>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</si>
  <si>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</si>
  <si>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</si>
  <si>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</si>
  <si>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</si>
  <si>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</si>
  <si>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</si>
  <si>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</si>
  <si>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</si>
  <si>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</si>
  <si>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</si>
  <si>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</si>
  <si>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</si>
  <si>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</si>
  <si>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</si>
  <si>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</si>
  <si>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</si>
  <si>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</si>
  <si>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</si>
  <si>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</si>
  <si>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</si>
  <si>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</si>
  <si>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</si>
  <si>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</si>
  <si>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</si>
  <si>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</si>
  <si>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</si>
  <si>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</si>
  <si>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</si>
  <si>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</si>
  <si>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</si>
  <si>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</si>
  <si>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</si>
  <si>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</si>
  <si>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</si>
  <si>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</si>
  <si>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</si>
  <si>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</si>
  <si>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</si>
  <si>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</si>
  <si>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</si>
  <si>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</si>
  <si>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</si>
  <si>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</si>
  <si>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</si>
  <si>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</si>
  <si>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</si>
  <si>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</si>
  <si>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</si>
  <si>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</si>
  <si>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</si>
  <si>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</si>
  <si>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</si>
  <si>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</si>
  <si>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</si>
  <si>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</si>
  <si>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</si>
  <si>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</si>
  <si>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</si>
  <si>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</si>
  <si>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</si>
  <si>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</si>
  <si>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</si>
  <si>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</si>
  <si>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</si>
  <si>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</si>
  <si>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</si>
  <si>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</si>
  <si>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</si>
  <si>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</si>
  <si>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</si>
  <si>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</si>
  <si>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</si>
  <si>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</si>
  <si>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</si>
  <si>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</si>
  <si>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</si>
  <si>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</si>
  <si>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</si>
  <si>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</si>
  <si>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</si>
  <si>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</si>
  <si>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</si>
  <si>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</si>
  <si>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</si>
  <si>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</si>
  <si>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</si>
  <si>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</si>
  <si>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</si>
  <si>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</si>
  <si>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</si>
  <si>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</si>
  <si>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</si>
  <si>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</si>
  <si>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</si>
  <si>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</si>
  <si>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</si>
  <si>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</si>
  <si>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</si>
  <si>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</si>
  <si>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</si>
  <si>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</si>
  <si>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</si>
  <si>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</si>
  <si>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</si>
  <si>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</si>
  <si>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</si>
  <si>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</si>
  <si>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</si>
  <si>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</si>
  <si>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</si>
  <si>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</si>
  <si>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</si>
  <si>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</si>
  <si>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</si>
  <si>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</si>
  <si>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</si>
  <si>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</si>
  <si>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</si>
  <si>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</si>
  <si>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</si>
  <si>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</si>
  <si>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</si>
  <si>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</si>
  <si>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</si>
  <si>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</si>
  <si>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</si>
  <si>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</si>
  <si>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</si>
  <si>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</si>
  <si>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</si>
  <si>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</si>
  <si>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</si>
  <si>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</si>
  <si>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</si>
  <si>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</si>
  <si>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</si>
  <si>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</si>
  <si>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</si>
  <si>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</si>
  <si>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</si>
  <si>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</si>
  <si>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</si>
  <si>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</si>
  <si>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</si>
  <si>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</si>
  <si>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</si>
  <si>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</si>
  <si>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</si>
  <si>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</si>
  <si>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</si>
  <si>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</si>
  <si>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</si>
  <si>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</si>
  <si>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</si>
  <si>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</si>
  <si>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</si>
  <si>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</si>
  <si>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</si>
  <si>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</si>
  <si>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</si>
  <si>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</si>
  <si>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</si>
  <si>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</si>
  <si>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</si>
  <si>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</si>
  <si>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</si>
  <si>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</si>
  <si>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</si>
  <si>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</si>
  <si>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</si>
  <si>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</si>
  <si>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</si>
  <si>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</si>
  <si>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</si>
  <si>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</si>
  <si>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</si>
  <si>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</si>
  <si>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</si>
  <si>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</si>
  <si>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</si>
  <si>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</si>
  <si>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</si>
  <si>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</si>
  <si>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</si>
  <si>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</si>
  <si>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</si>
  <si>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</si>
  <si>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</si>
  <si>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</si>
  <si>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</si>
  <si>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</si>
  <si>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</si>
  <si>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</si>
  <si>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</si>
  <si>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</si>
  <si>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</si>
  <si>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</si>
  <si>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</si>
  <si>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</si>
  <si>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</si>
  <si>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</si>
  <si>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</si>
  <si>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</si>
  <si>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</si>
  <si>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</si>
  <si>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</si>
  <si>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</si>
  <si>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</si>
  <si>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</si>
  <si>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</si>
  <si>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</si>
  <si>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</si>
  <si>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</si>
  <si>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</si>
  <si>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</si>
  <si>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</si>
  <si>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</si>
  <si>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</si>
  <si>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</si>
  <si>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</si>
  <si>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</si>
  <si>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</si>
  <si>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</si>
  <si>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</si>
  <si>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</si>
  <si>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</si>
  <si>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</si>
  <si>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</si>
  <si>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</si>
  <si>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</si>
  <si>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</si>
  <si>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</si>
  <si>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</si>
  <si>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</si>
  <si>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</si>
  <si>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</si>
  <si>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</si>
  <si>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</si>
  <si>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</si>
  <si>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</si>
  <si>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</si>
  <si>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</si>
  <si>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</si>
  <si>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</si>
  <si>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</si>
  <si>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</si>
  <si>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</si>
  <si>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</si>
  <si>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</si>
  <si>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</si>
  <si>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</si>
  <si>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</si>
  <si>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</si>
  <si>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</si>
  <si>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</si>
  <si>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</si>
  <si>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</si>
  <si>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</si>
  <si>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</si>
  <si>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</si>
  <si>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</si>
  <si>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</si>
  <si>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</si>
  <si>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</si>
  <si>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</si>
  <si>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</si>
  <si>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</si>
  <si>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</si>
  <si>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</si>
  <si>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</si>
  <si>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</si>
  <si>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</si>
  <si>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</si>
  <si>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</si>
  <si>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</si>
  <si>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</si>
  <si>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</si>
  <si>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</si>
  <si>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</si>
  <si>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</si>
  <si>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</si>
  <si>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</si>
  <si>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</si>
  <si>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</si>
  <si>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</si>
  <si>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</si>
  <si>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</si>
  <si>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</si>
  <si>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</si>
  <si>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</si>
  <si>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</si>
  <si>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</si>
  <si>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</si>
  <si>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</si>
  <si>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</si>
  <si>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</si>
  <si>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</si>
  <si>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</si>
  <si>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</si>
  <si>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</si>
  <si>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</si>
  <si>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</si>
  <si>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</si>
  <si>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</si>
  <si>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</si>
  <si>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</si>
  <si>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</si>
  <si>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</si>
  <si>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</si>
  <si>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</si>
  <si>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</si>
  <si>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</si>
  <si>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</si>
  <si>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</si>
  <si>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</si>
  <si>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</si>
  <si>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</si>
  <si>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</si>
  <si>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</si>
  <si>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</si>
  <si>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</si>
  <si>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</si>
  <si>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</si>
  <si>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</si>
  <si>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</si>
  <si>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</si>
  <si>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</si>
  <si>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</si>
  <si>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</si>
  <si>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</si>
  <si>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</si>
  <si>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</si>
  <si>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</si>
  <si>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</si>
  <si>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</si>
  <si>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</si>
  <si>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</si>
  <si>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</si>
  <si>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</si>
  <si>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</si>
  <si>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</si>
  <si>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</si>
  <si>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</si>
  <si>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</si>
  <si>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</si>
  <si>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</si>
  <si>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</si>
  <si>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</si>
  <si>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</si>
  <si>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</si>
  <si>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</si>
  <si>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</si>
  <si>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</si>
  <si>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</si>
  <si>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</si>
  <si>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</si>
  <si>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</si>
  <si>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</si>
  <si>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</si>
  <si>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</si>
  <si>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</si>
  <si>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</si>
  <si>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</si>
  <si>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</si>
  <si>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</si>
  <si>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</si>
  <si>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</si>
  <si>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</si>
  <si>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</si>
  <si>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</si>
  <si>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</si>
  <si>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</si>
  <si>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</si>
  <si>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</si>
  <si>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</si>
  <si>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</si>
  <si>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</si>
  <si>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</si>
  <si>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</si>
  <si>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</si>
  <si>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</si>
  <si>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</si>
  <si>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</si>
  <si>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</si>
  <si>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</si>
  <si>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</si>
  <si>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</si>
  <si>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</si>
  <si>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</si>
  <si>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</si>
  <si>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</si>
  <si>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</si>
  <si>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</si>
  <si>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</si>
  <si>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</si>
  <si>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</si>
  <si>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</si>
  <si>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</si>
  <si>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</si>
  <si>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</si>
  <si>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</si>
  <si>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</si>
  <si>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</si>
  <si>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</si>
  <si>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</si>
  <si>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</si>
  <si>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</si>
  <si>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</si>
  <si>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</si>
  <si>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</si>
  <si>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</si>
  <si>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</si>
  <si>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</si>
  <si>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</si>
  <si>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</si>
  <si>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</si>
  <si>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</si>
  <si>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</si>
  <si>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</si>
  <si>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</si>
  <si>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</si>
  <si>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</si>
  <si>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</si>
  <si>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</si>
  <si>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</si>
  <si>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</si>
  <si>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</si>
  <si>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</si>
  <si>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</si>
  <si>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</si>
  <si>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</si>
  <si>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</si>
  <si>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</si>
  <si>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</si>
  <si>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</si>
  <si>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</si>
  <si>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</si>
  <si>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</si>
  <si>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</si>
  <si>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</si>
  <si>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</si>
  <si>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</si>
  <si>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</si>
  <si>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</si>
  <si>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</si>
  <si>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</si>
  <si>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</si>
  <si>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</si>
  <si>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</si>
  <si>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</si>
  <si>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</si>
  <si>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</si>
  <si>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</si>
  <si>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</si>
  <si>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</si>
  <si>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</si>
  <si>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</si>
  <si>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</si>
  <si>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</si>
  <si>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</si>
  <si>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</si>
  <si>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</si>
  <si>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</si>
  <si>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</si>
  <si>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</si>
  <si>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</si>
  <si>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</si>
  <si>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</si>
  <si>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</si>
  <si>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</si>
  <si>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</si>
  <si>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</si>
  <si>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</si>
  <si>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</si>
  <si>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</si>
  <si>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</si>
  <si>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</si>
  <si>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</si>
  <si>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</si>
  <si>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</si>
  <si>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</si>
  <si>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</si>
  <si>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</si>
  <si>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</si>
  <si>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</si>
  <si>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</si>
  <si>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</si>
  <si>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</si>
  <si>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</si>
  <si>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</si>
  <si>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</si>
  <si>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</si>
  <si>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</si>
  <si>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</si>
  <si>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</si>
  <si>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</si>
  <si>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</si>
  <si>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</si>
  <si>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</si>
  <si>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</si>
  <si>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</si>
  <si>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</si>
  <si>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</si>
  <si>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</si>
  <si>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</si>
  <si>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</si>
  <si>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</si>
  <si>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</si>
  <si>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</si>
  <si>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</si>
  <si>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</si>
  <si>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</si>
  <si>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</si>
  <si>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</si>
  <si>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</si>
  <si>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</si>
  <si>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</si>
  <si>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</si>
  <si>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</si>
  <si>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</si>
  <si>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</si>
  <si>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</si>
  <si>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</si>
  <si>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</si>
  <si>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</si>
  <si>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</si>
  <si>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</si>
  <si>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</si>
  <si>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</si>
  <si>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</si>
  <si>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</si>
  <si>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</si>
  <si>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</si>
  <si>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</si>
  <si>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</si>
  <si>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</si>
  <si>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</si>
  <si>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</si>
  <si>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</si>
  <si>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</si>
  <si>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</si>
  <si>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</si>
  <si>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</si>
  <si>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</si>
  <si>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</si>
  <si>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</si>
  <si>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</si>
  <si>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</si>
  <si>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</si>
  <si>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</si>
  <si>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</si>
  <si>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</si>
  <si>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</si>
  <si>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</si>
  <si>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</si>
  <si>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</si>
  <si>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</si>
  <si>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</si>
  <si>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</si>
  <si>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</si>
  <si>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</si>
  <si>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</si>
  <si>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</si>
  <si>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</si>
  <si>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</si>
  <si>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</si>
  <si>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</si>
  <si>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</si>
  <si>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</si>
  <si>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</si>
  <si>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</si>
  <si>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</si>
  <si>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</si>
  <si>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</si>
  <si>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</si>
  <si>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</si>
  <si>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</si>
  <si>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</si>
  <si>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</si>
  <si>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</si>
  <si>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</si>
  <si>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</si>
  <si>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</si>
  <si>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</si>
  <si>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</si>
  <si>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</si>
  <si>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</si>
  <si>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</si>
  <si>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</si>
  <si>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</si>
  <si>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</si>
  <si>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</si>
  <si>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</si>
  <si>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</si>
  <si>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</si>
  <si>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</si>
  <si>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</si>
  <si>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</si>
  <si>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</si>
  <si>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</si>
  <si>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</si>
  <si>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</si>
  <si>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</si>
  <si>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</si>
  <si>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</si>
  <si>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</si>
  <si>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</si>
  <si>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</si>
  <si>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</si>
  <si>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</si>
  <si>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</si>
  <si>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</si>
  <si>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</si>
  <si>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</si>
  <si>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</si>
  <si>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</si>
  <si>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</si>
  <si>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</si>
  <si>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</si>
  <si>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</si>
  <si>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</si>
  <si>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</si>
  <si>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</si>
  <si>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</si>
  <si>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</si>
  <si>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</si>
  <si>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</si>
  <si>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</si>
  <si>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</si>
  <si>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</si>
  <si>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</si>
  <si>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</si>
  <si>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</si>
  <si>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</si>
  <si>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</si>
  <si>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</si>
  <si>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</si>
  <si>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</si>
  <si>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</si>
  <si>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</si>
  <si>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</si>
  <si>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</si>
  <si>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</si>
  <si>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</si>
  <si>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</si>
  <si>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</si>
  <si>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</si>
  <si>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</si>
  <si>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</si>
  <si>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</si>
  <si>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</si>
  <si>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</si>
  <si>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</si>
  <si>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</si>
  <si>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</si>
  <si>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</si>
  <si>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</si>
  <si>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</si>
  <si>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</si>
  <si>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</si>
  <si>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</si>
  <si>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</si>
  <si>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</si>
  <si>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</si>
  <si>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</si>
  <si>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</si>
  <si>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</si>
  <si>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</si>
  <si>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</si>
  <si>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</si>
  <si>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</si>
  <si>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</si>
  <si>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</si>
  <si>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</si>
  <si>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</si>
  <si>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</si>
  <si>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</si>
  <si>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</si>
  <si>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</si>
  <si>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</si>
  <si>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</si>
  <si>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</si>
  <si>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</si>
  <si>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</si>
  <si>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</si>
  <si>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</si>
  <si>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</si>
  <si>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</si>
  <si>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</si>
  <si>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</si>
  <si>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</si>
  <si>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</si>
  <si>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</si>
  <si>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</si>
  <si>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</si>
  <si>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</si>
  <si>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</si>
  <si>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</si>
  <si>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</si>
  <si>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</si>
  <si>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</si>
  <si>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</si>
  <si>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</si>
  <si>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</si>
  <si>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</si>
  <si>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</si>
  <si>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</si>
  <si>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</si>
  <si>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</si>
  <si>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</si>
  <si>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</si>
  <si>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</si>
  <si>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</si>
  <si>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</si>
  <si>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</si>
  <si>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</si>
  <si>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</si>
  <si>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</si>
  <si>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</si>
  <si>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</si>
  <si>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</si>
  <si>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</si>
  <si>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</si>
  <si>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</si>
  <si>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</si>
  <si>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</si>
  <si>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</si>
  <si>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</si>
  <si>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</si>
  <si>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</si>
  <si>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</si>
  <si>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</si>
  <si>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</si>
  <si>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</si>
  <si>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</si>
  <si>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</si>
  <si>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</si>
  <si>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</si>
  <si>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</si>
  <si>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</si>
  <si>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</si>
  <si>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</si>
  <si>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</si>
  <si>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</si>
  <si>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</si>
  <si>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</si>
  <si>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</si>
  <si>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</si>
  <si>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</si>
  <si>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</si>
  <si>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</si>
  <si>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</si>
  <si>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</si>
  <si>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</si>
  <si>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</si>
  <si>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</si>
  <si>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</si>
  <si>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</si>
  <si>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</si>
  <si>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</si>
  <si>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</si>
  <si>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</si>
  <si>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</si>
  <si>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</si>
  <si>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</si>
  <si>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</si>
  <si>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</si>
  <si>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</si>
  <si>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</si>
  <si>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</si>
  <si>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</si>
  <si>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</si>
  <si>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</si>
  <si>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</si>
  <si>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</si>
  <si>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</si>
  <si>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</si>
  <si>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</si>
  <si>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</si>
  <si>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</si>
  <si>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</si>
  <si>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</si>
  <si>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</si>
  <si>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</si>
  <si>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</si>
  <si>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</si>
  <si>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</si>
  <si>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</si>
  <si>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</si>
  <si>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</si>
  <si>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</si>
  <si>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</si>
  <si>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</si>
  <si>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</si>
  <si>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</si>
  <si>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</si>
  <si>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</si>
  <si>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</si>
  <si>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</si>
  <si>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</si>
  <si>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</si>
  <si>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</si>
  <si>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</si>
  <si>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</si>
  <si>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</si>
  <si>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</si>
  <si>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</si>
  <si>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</si>
  <si>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</si>
  <si>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</si>
  <si>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</si>
  <si>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</si>
  <si>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</si>
  <si>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</si>
  <si>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</si>
  <si>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</si>
  <si>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</si>
  <si>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</si>
  <si>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</si>
  <si>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</si>
  <si>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</si>
  <si>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</si>
  <si>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</si>
  <si>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</si>
  <si>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</si>
  <si>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</si>
  <si>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</si>
  <si>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</si>
  <si>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</si>
  <si>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</si>
  <si>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</si>
  <si>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</si>
  <si>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</si>
  <si>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</si>
  <si>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</si>
  <si>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</si>
  <si>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</si>
  <si>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</si>
  <si>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</si>
  <si>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</si>
  <si>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</si>
  <si>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</si>
  <si>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</si>
  <si>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</si>
  <si>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</si>
  <si>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</si>
  <si>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</si>
  <si>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</si>
  <si>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</si>
  <si>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</si>
  <si>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</si>
  <si>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</si>
  <si>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</si>
  <si>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</si>
  <si>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</si>
  <si>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</si>
  <si>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</si>
  <si>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</si>
  <si>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</si>
  <si>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</si>
  <si>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</si>
  <si>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</si>
  <si>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</si>
  <si>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</si>
  <si>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</si>
  <si>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</si>
  <si>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</si>
  <si>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</si>
  <si>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</si>
  <si>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</si>
  <si>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</si>
  <si>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</si>
  <si>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</si>
  <si>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</si>
  <si>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</si>
  <si>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</si>
  <si>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</si>
  <si>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</si>
  <si>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</si>
  <si>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</si>
  <si>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</si>
  <si>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</si>
  <si>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</si>
  <si>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</si>
  <si>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</si>
  <si>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</si>
  <si>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</si>
  <si>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</si>
  <si>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</si>
  <si>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</si>
  <si>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</si>
  <si>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</si>
  <si>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</si>
  <si>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</si>
  <si>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</si>
  <si>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</si>
  <si>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</si>
  <si>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</si>
  <si>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</si>
  <si>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</si>
  <si>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</si>
  <si>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</si>
  <si>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</si>
  <si>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</si>
  <si>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</si>
  <si>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</si>
  <si>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</si>
  <si>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</si>
  <si>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</si>
  <si>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</si>
  <si>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</si>
  <si>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</si>
  <si>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</si>
  <si>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</si>
  <si>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</si>
  <si>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</si>
  <si>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</si>
  <si>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</si>
  <si>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</si>
  <si>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</si>
  <si>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</si>
  <si>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</si>
  <si>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</si>
  <si>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</si>
  <si>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</si>
  <si>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</si>
  <si>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</si>
  <si>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</si>
  <si>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</si>
  <si>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</si>
  <si>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</si>
  <si>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</si>
  <si>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</si>
  <si>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</si>
  <si>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</si>
  <si>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</si>
  <si>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</si>
  <si>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</si>
  <si>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</si>
  <si>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</si>
  <si>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</si>
  <si>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</si>
  <si>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</si>
  <si>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</si>
  <si>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</si>
  <si>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</si>
  <si>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</si>
  <si>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</si>
  <si>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</si>
  <si>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</si>
  <si>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</si>
  <si>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</si>
  <si>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</si>
  <si>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</si>
  <si>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</si>
  <si>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</si>
  <si>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</si>
  <si>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</si>
  <si>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</si>
  <si>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</si>
  <si>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</si>
  <si>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</si>
  <si>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</si>
  <si>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</si>
  <si>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</si>
  <si>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</si>
  <si>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</si>
  <si>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</si>
  <si>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</si>
  <si>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</si>
  <si>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</si>
  <si>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</si>
  <si>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</si>
  <si>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</si>
  <si>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</si>
  <si>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</si>
  <si>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</si>
  <si>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</si>
  <si>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</si>
  <si>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</si>
  <si>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</si>
  <si>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</si>
  <si>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</si>
  <si>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</si>
  <si>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</si>
  <si>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</si>
  <si>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</si>
  <si>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</si>
  <si>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</si>
  <si>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</si>
  <si>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</si>
  <si>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</si>
  <si>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</si>
  <si>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</si>
  <si>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</si>
  <si>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</si>
  <si>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</si>
  <si>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</si>
  <si>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</si>
  <si>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</si>
  <si>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</si>
  <si>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</si>
  <si>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</si>
  <si>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</si>
  <si>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</si>
  <si>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</si>
  <si>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</si>
  <si>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</si>
  <si>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</si>
  <si>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</si>
  <si>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</si>
  <si>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</si>
  <si>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</si>
  <si>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</si>
  <si>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</si>
  <si>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</si>
  <si>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</si>
  <si>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</si>
  <si>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</si>
  <si>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</si>
  <si>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</si>
  <si>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</si>
  <si>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</si>
  <si>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</si>
  <si>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</si>
  <si>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</si>
  <si>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</si>
  <si>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</si>
  <si>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</si>
  <si>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</si>
  <si>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</si>
  <si>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</si>
  <si>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</si>
  <si>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</si>
  <si>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</si>
  <si>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</si>
  <si>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</si>
  <si>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</si>
  <si>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</si>
  <si>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</si>
  <si>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</si>
  <si>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</si>
  <si>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</si>
  <si>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</si>
  <si>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</si>
  <si>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</si>
  <si>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</si>
  <si>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</si>
  <si>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</si>
  <si>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</si>
  <si>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</si>
  <si>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</si>
  <si>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</si>
  <si>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</si>
  <si>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</si>
  <si>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</si>
  <si>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</si>
  <si>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</si>
  <si>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</si>
  <si>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</si>
  <si>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</si>
  <si>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</si>
  <si>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</si>
  <si>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</si>
  <si>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</si>
  <si>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</si>
  <si>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</si>
  <si>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</si>
  <si>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</si>
  <si>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</si>
  <si>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</si>
  <si>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</si>
  <si>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</si>
  <si>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</si>
  <si>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</si>
  <si>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</si>
  <si>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</si>
  <si>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</si>
  <si>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</si>
  <si>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</si>
  <si>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</si>
  <si>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</si>
  <si>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</si>
  <si>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</si>
  <si>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</si>
  <si>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</si>
  <si>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</si>
  <si>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</si>
  <si>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</si>
  <si>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</si>
  <si>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</si>
  <si>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</si>
  <si>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</si>
  <si>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</si>
  <si>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</si>
  <si>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</si>
  <si>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</si>
  <si>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</si>
  <si>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</si>
  <si>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</si>
  <si>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</si>
  <si>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</si>
  <si>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</si>
  <si>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</si>
  <si>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</si>
  <si>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</si>
  <si>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</si>
  <si>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</si>
  <si>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</si>
  <si>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</si>
  <si>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</si>
  <si>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</si>
  <si>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</si>
  <si>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</si>
  <si>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</si>
  <si>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</si>
  <si>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</si>
  <si>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</si>
  <si>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</si>
  <si>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</si>
  <si>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</si>
  <si>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</si>
  <si>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</si>
  <si>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</si>
  <si>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</si>
  <si>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</si>
  <si>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</si>
  <si>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</si>
  <si>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</si>
  <si>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</si>
  <si>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</si>
  <si>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</si>
  <si>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</si>
  <si>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</si>
  <si>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</si>
  <si>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</si>
  <si>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</si>
  <si>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</si>
  <si>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</si>
  <si>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</si>
  <si>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</si>
  <si>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</si>
  <si>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</si>
  <si>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</si>
  <si>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</si>
  <si>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</si>
  <si>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</si>
  <si>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</si>
  <si>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</si>
  <si>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</si>
  <si>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</si>
  <si>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</si>
  <si>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</si>
  <si>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</si>
  <si>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</si>
  <si>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</si>
  <si>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</si>
  <si>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</si>
  <si>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</si>
  <si>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</si>
  <si>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</si>
  <si>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</si>
  <si>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</si>
  <si>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</si>
  <si>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</si>
  <si>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</si>
  <si>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</si>
  <si>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</si>
  <si>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</si>
  <si>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</si>
  <si>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</si>
  <si>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</si>
  <si>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</si>
  <si>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</si>
  <si>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</si>
  <si>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</si>
  <si>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</si>
  <si>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</si>
  <si>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</si>
  <si>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</si>
  <si>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</si>
  <si>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</si>
  <si>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</si>
  <si>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</si>
  <si>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</si>
  <si>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</si>
  <si>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</si>
  <si>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</si>
  <si>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</si>
  <si>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</si>
  <si>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</si>
  <si>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</si>
  <si>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</si>
  <si>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</si>
  <si>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</si>
  <si>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</si>
  <si>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</si>
  <si>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</si>
  <si>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</si>
  <si>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</si>
  <si>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</si>
  <si>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</si>
  <si>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</si>
  <si>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</si>
  <si>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</si>
  <si>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</si>
  <si>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</si>
  <si>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</si>
  <si>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</si>
  <si>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</si>
  <si>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</si>
  <si>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</si>
  <si>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</si>
  <si>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</si>
  <si>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</si>
  <si>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</si>
  <si>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</si>
  <si>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</si>
  <si>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</si>
  <si>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</si>
  <si>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</si>
  <si>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</si>
  <si>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</si>
  <si>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</si>
  <si>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</si>
  <si>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</si>
  <si>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</si>
  <si>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</si>
  <si>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</si>
  <si>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</si>
  <si>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</si>
  <si>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</si>
  <si>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</si>
  <si>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</si>
  <si>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</si>
  <si>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</si>
  <si>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</si>
  <si>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</si>
  <si>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</si>
  <si>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</si>
  <si>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</si>
  <si>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</si>
  <si>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</si>
  <si>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</si>
  <si>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</si>
  <si>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</si>
  <si>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</si>
  <si>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</si>
  <si>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</si>
  <si>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</si>
  <si>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</si>
  <si>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</si>
  <si>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</si>
  <si>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</si>
  <si>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</si>
  <si>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</si>
  <si>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</si>
  <si>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</si>
  <si>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</si>
  <si>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</si>
  <si>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</si>
  <si>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</si>
  <si>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</si>
  <si>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</si>
  <si>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</si>
  <si>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</si>
  <si>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</si>
  <si>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</si>
  <si>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</si>
  <si>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</si>
  <si>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</si>
  <si>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</si>
  <si>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</si>
  <si>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</si>
  <si>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</si>
  <si>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</si>
  <si>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</si>
  <si>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</si>
  <si>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</si>
  <si>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</si>
  <si>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</si>
  <si>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</si>
  <si>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</si>
  <si>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</si>
  <si>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</si>
  <si>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</si>
  <si>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</si>
  <si>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</si>
  <si>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</si>
  <si>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</si>
  <si>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</si>
  <si>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</si>
  <si>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</si>
  <si>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</si>
  <si>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</si>
  <si>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</si>
  <si>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</si>
  <si>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</si>
  <si>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</si>
  <si>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</si>
  <si>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</si>
  <si>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</si>
  <si>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</si>
  <si>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</si>
  <si>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</si>
  <si>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</si>
  <si>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</si>
  <si>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</si>
  <si>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</si>
  <si>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</si>
  <si>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</si>
  <si>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</si>
  <si>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</si>
  <si>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</si>
  <si>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</si>
  <si>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</si>
  <si>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</si>
  <si>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</si>
  <si>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</si>
  <si>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</si>
  <si>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</si>
  <si>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</si>
  <si>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</si>
  <si>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</si>
  <si>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</si>
  <si>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</si>
  <si>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</si>
  <si>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</si>
  <si>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</si>
  <si>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</si>
  <si>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</si>
  <si>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</si>
  <si>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</si>
  <si>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</si>
  <si>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</si>
  <si>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</si>
  <si>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</si>
  <si>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</si>
  <si>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</si>
  <si>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</si>
  <si>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</si>
  <si>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</si>
  <si>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</si>
  <si>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</si>
  <si>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</si>
  <si>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</si>
  <si>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</si>
  <si>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</si>
  <si>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</si>
  <si>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</si>
  <si>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</si>
  <si>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</si>
  <si>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</si>
  <si>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</si>
  <si>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</si>
  <si>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</si>
  <si>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</si>
  <si>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</si>
  <si>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</si>
  <si>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</si>
  <si>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</si>
  <si>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</si>
  <si>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</si>
  <si>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</si>
  <si>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</si>
  <si>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</si>
  <si>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</si>
  <si>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</si>
  <si>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</si>
  <si>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</si>
  <si>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</si>
  <si>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</si>
  <si>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</si>
  <si>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</si>
  <si>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</si>
  <si>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</si>
  <si>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</si>
  <si>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</si>
  <si>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</si>
  <si>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</si>
  <si>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</si>
  <si>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</si>
  <si>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</si>
  <si>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</si>
  <si>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</si>
  <si>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</si>
  <si>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</si>
  <si>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</si>
  <si>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</si>
  <si>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</si>
  <si>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</si>
  <si>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</si>
  <si>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</si>
  <si>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</si>
  <si>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</si>
  <si>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</si>
  <si>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</si>
  <si>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</si>
  <si>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</si>
  <si>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</si>
  <si>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</si>
  <si>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</si>
  <si>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</si>
  <si>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</si>
  <si>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</si>
  <si>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</si>
  <si>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</si>
  <si>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</si>
  <si>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</si>
  <si>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</si>
  <si>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</si>
  <si>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</si>
  <si>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</si>
  <si>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</si>
  <si>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</si>
  <si>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</si>
  <si>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</si>
  <si>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</si>
  <si>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</si>
  <si>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</si>
  <si>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</si>
  <si>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</si>
  <si>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</si>
  <si>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</si>
  <si>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</si>
  <si>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</si>
  <si>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</si>
  <si>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</si>
  <si>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</si>
  <si>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</si>
  <si>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</si>
  <si>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</si>
  <si>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</si>
  <si>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</si>
  <si>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</si>
  <si>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</si>
  <si>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</si>
  <si>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</si>
  <si>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</si>
  <si>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</si>
  <si>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</si>
  <si>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</si>
  <si>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</si>
  <si>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</si>
  <si>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</si>
  <si>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</si>
  <si>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</si>
  <si>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</si>
  <si>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</si>
  <si>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</si>
  <si>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</si>
  <si>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</si>
  <si>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</si>
  <si>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</si>
  <si>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</si>
  <si>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</si>
  <si>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</si>
  <si>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</si>
  <si>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</si>
  <si>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</si>
  <si>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</si>
  <si>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</si>
  <si>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</si>
  <si>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</si>
  <si>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</si>
  <si>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</si>
  <si>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</si>
  <si>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</si>
  <si>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</si>
  <si>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</si>
  <si>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</si>
  <si>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</si>
  <si>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</si>
  <si>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</si>
  <si>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</si>
  <si>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</si>
  <si>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</si>
  <si>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</si>
  <si>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</si>
  <si>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</si>
  <si>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</si>
  <si>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</si>
  <si>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</si>
  <si>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</si>
  <si>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</si>
  <si>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</si>
  <si>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</si>
  <si>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</si>
  <si>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</si>
  <si>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</si>
  <si>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</si>
  <si>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</si>
  <si>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</si>
  <si>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</si>
  <si>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</si>
  <si>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</si>
  <si>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</si>
  <si>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</si>
  <si>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</si>
  <si>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</si>
  <si>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</si>
  <si>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</si>
  <si>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</si>
  <si>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</si>
  <si>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</si>
  <si>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</si>
  <si>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</si>
  <si>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</si>
  <si>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</si>
  <si>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</si>
  <si>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</si>
  <si>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</si>
  <si>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</si>
  <si>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</si>
  <si>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</si>
  <si>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</si>
  <si>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</si>
  <si>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</si>
  <si>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</si>
  <si>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</si>
  <si>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</si>
  <si>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</si>
  <si>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</si>
  <si>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</si>
  <si>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</si>
  <si>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</si>
  <si>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</si>
  <si>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</si>
  <si>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</si>
  <si>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</si>
  <si>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</si>
  <si>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</si>
  <si>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</si>
  <si>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</si>
  <si>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</si>
  <si>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</si>
  <si>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</si>
  <si>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</si>
  <si>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</si>
  <si>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</si>
  <si>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</si>
  <si>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</si>
  <si>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</si>
  <si>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</si>
  <si>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</si>
  <si>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</si>
  <si>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</si>
  <si>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</si>
  <si>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</si>
  <si>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</si>
  <si>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</si>
  <si>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</si>
  <si>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</si>
  <si>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</si>
  <si>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</si>
  <si>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</si>
  <si>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</si>
  <si>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</si>
  <si>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</si>
  <si>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</si>
  <si>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</si>
  <si>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</si>
  <si>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</si>
  <si>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</si>
  <si>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</si>
  <si>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</si>
  <si>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</si>
  <si>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</si>
  <si>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</si>
  <si>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</si>
  <si>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</si>
  <si>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</si>
  <si>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</si>
  <si>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</si>
  <si>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</si>
  <si>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</si>
  <si>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</si>
  <si>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</si>
  <si>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</si>
  <si>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</si>
  <si>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</si>
  <si>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</si>
  <si>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</si>
  <si>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</si>
  <si>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</si>
  <si>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</si>
  <si>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</si>
  <si>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</si>
  <si>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</si>
  <si>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</si>
  <si>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</si>
  <si>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</si>
  <si>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</si>
  <si>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</si>
  <si>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</si>
  <si>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</si>
  <si>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</si>
  <si>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</si>
  <si>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</si>
  <si>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</si>
  <si>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</si>
  <si>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</si>
  <si>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</si>
  <si>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</si>
  <si>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</si>
  <si>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</si>
  <si>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</si>
  <si>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</si>
  <si>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</si>
  <si>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</si>
  <si>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</si>
  <si>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</si>
  <si>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</si>
  <si>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</si>
  <si>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</si>
  <si>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</si>
  <si>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</si>
  <si>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</si>
  <si>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</si>
  <si>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</si>
  <si>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</si>
  <si>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</si>
  <si>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</si>
  <si>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</si>
  <si>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</si>
  <si>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</si>
  <si>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</si>
  <si>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</si>
  <si>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</si>
  <si>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</si>
  <si>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</si>
  <si>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</si>
  <si>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</si>
  <si>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</si>
  <si>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</si>
  <si>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</si>
  <si>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</si>
  <si>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</si>
  <si>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</si>
  <si>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</si>
  <si>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</si>
  <si>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</si>
  <si>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</si>
  <si>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</si>
  <si>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</si>
  <si>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</si>
  <si>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</si>
  <si>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</si>
  <si>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</si>
  <si>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</si>
  <si>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</si>
  <si>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</si>
  <si>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</si>
  <si>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</si>
  <si>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</si>
  <si>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</si>
  <si>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</si>
  <si>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</si>
  <si>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</si>
  <si>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</si>
  <si>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</si>
  <si>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</si>
  <si>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</si>
  <si>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</si>
  <si>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</si>
  <si>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</si>
  <si>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</si>
  <si>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</si>
  <si>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</si>
  <si>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</si>
  <si>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</si>
  <si>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</si>
  <si>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</si>
  <si>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</si>
  <si>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</si>
  <si>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</si>
  <si>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</si>
  <si>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</si>
  <si>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</si>
  <si>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</si>
  <si>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</si>
  <si>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</si>
  <si>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</si>
  <si>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</si>
  <si>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</si>
  <si>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</si>
  <si>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</si>
  <si>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</si>
  <si>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</si>
  <si>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</si>
  <si>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</si>
  <si>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</si>
  <si>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</si>
  <si>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</si>
  <si>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</si>
  <si>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</si>
  <si>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</si>
  <si>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</si>
  <si>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</si>
  <si>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</si>
  <si>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</si>
  <si>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</si>
  <si>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</si>
  <si>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</si>
  <si>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</si>
  <si>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</si>
  <si>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</si>
  <si>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</si>
  <si>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</si>
  <si>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</si>
  <si>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</si>
  <si>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</si>
  <si>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</si>
  <si>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</si>
  <si>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</si>
  <si>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</si>
  <si>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</si>
  <si>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</si>
  <si>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</si>
  <si>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</si>
  <si>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</si>
  <si>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</si>
  <si>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</si>
  <si>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</si>
  <si>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</si>
  <si>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</si>
  <si>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</si>
  <si>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</si>
  <si>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</si>
  <si>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</si>
  <si>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</si>
  <si>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</si>
  <si>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</si>
  <si>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</si>
  <si>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</si>
  <si>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</si>
  <si>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</si>
  <si>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</si>
  <si>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</si>
  <si>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</si>
  <si>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</si>
  <si>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</si>
  <si>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</si>
  <si>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</si>
  <si>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</si>
  <si>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</si>
  <si>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</si>
  <si>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</si>
  <si>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</si>
  <si>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</si>
  <si>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</si>
  <si>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</si>
  <si>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</si>
  <si>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</si>
  <si>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</si>
  <si>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</si>
  <si>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</si>
  <si>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</si>
  <si>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</si>
  <si>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</si>
  <si>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</si>
  <si>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</si>
  <si>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</si>
  <si>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</si>
  <si>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</si>
  <si>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</si>
  <si>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</si>
  <si>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</si>
  <si>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</si>
  <si>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</si>
  <si>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</si>
  <si>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</si>
  <si>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</si>
  <si>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</si>
  <si>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</si>
  <si>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</si>
  <si>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</si>
  <si>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</si>
  <si>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</si>
  <si>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</si>
  <si>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</si>
  <si>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</si>
  <si>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</si>
  <si>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</si>
  <si>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</si>
  <si>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</si>
  <si>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</si>
  <si>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</si>
  <si>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</si>
  <si>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</si>
  <si>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</si>
  <si>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</si>
  <si>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</si>
  <si>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</si>
  <si>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</si>
  <si>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</si>
  <si>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</si>
  <si>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</si>
  <si>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</si>
  <si>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</si>
  <si>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</si>
  <si>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</si>
  <si>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</si>
  <si>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</si>
  <si>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</si>
  <si>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</si>
  <si>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</si>
  <si>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</si>
  <si>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</si>
  <si>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</si>
  <si>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</si>
  <si>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</si>
  <si>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</si>
  <si>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</si>
  <si>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</si>
  <si>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</si>
  <si>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</si>
  <si>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</si>
  <si>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</si>
  <si>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</si>
  <si>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</si>
  <si>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</si>
  <si>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</si>
  <si>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</si>
  <si>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</si>
  <si>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</si>
  <si>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</si>
  <si>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</si>
  <si>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</si>
  <si>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</si>
  <si>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</si>
  <si>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</si>
  <si>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</si>
  <si>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</si>
  <si>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</si>
  <si>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</si>
  <si>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</si>
  <si>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</si>
  <si>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</si>
  <si>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</si>
  <si>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</si>
  <si>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</si>
  <si>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</si>
  <si>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</si>
  <si>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</si>
  <si>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</si>
  <si>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</si>
  <si>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</si>
  <si>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</si>
  <si>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</si>
  <si>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</si>
  <si>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</si>
  <si>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</si>
  <si>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</si>
  <si>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</si>
  <si>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</si>
  <si>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</si>
  <si>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</si>
  <si>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</si>
  <si>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</si>
  <si>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</si>
  <si>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</si>
  <si>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</si>
  <si>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</si>
  <si>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</si>
  <si>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</si>
  <si>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</si>
  <si>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</si>
  <si>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</si>
  <si>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</si>
  <si>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</si>
  <si>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</si>
  <si>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</si>
  <si>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</si>
  <si>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</si>
  <si>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</si>
  <si>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</si>
  <si>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</si>
  <si>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</si>
  <si>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</si>
  <si>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</si>
  <si>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</si>
  <si>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</si>
  <si>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</si>
  <si>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</si>
  <si>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</si>
  <si>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</si>
  <si>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</si>
  <si>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</si>
  <si>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</si>
  <si>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</si>
  <si>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</si>
  <si>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</si>
  <si>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</si>
  <si>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</si>
  <si>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</si>
  <si>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</si>
  <si>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</si>
  <si>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</si>
  <si>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</si>
  <si>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</si>
  <si>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</si>
  <si>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</si>
  <si>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</si>
  <si>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</si>
  <si>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</si>
  <si>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</si>
  <si>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</si>
  <si>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</si>
  <si>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</si>
  <si>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</si>
  <si>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</si>
  <si>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</si>
  <si>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</si>
  <si>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</si>
  <si>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</si>
  <si>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</si>
  <si>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</si>
  <si>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</si>
  <si>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</si>
  <si>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</si>
  <si>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</si>
  <si>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</si>
  <si>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</si>
  <si>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</si>
  <si>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</si>
  <si>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</si>
  <si>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</si>
  <si>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</si>
  <si>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</si>
  <si>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</si>
  <si>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</si>
  <si>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</si>
  <si>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</si>
  <si>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</si>
  <si>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</si>
  <si>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</si>
  <si>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</si>
  <si>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</si>
  <si>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</si>
  <si>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</si>
  <si>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</si>
  <si>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</si>
  <si>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</si>
  <si>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</si>
  <si>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</si>
  <si>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</si>
  <si>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</si>
  <si>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</si>
  <si>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</si>
  <si>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</si>
  <si>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</si>
  <si>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</si>
  <si>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</si>
  <si>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</si>
  <si>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</si>
  <si>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</si>
  <si>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</si>
  <si>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</si>
  <si>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</si>
  <si>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</si>
  <si>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</si>
  <si>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</si>
  <si>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</si>
  <si>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</si>
  <si>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</si>
  <si>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</si>
  <si>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</si>
  <si>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</si>
  <si>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</si>
  <si>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</si>
  <si>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</si>
  <si>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</si>
  <si>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</si>
  <si>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</si>
  <si>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</si>
  <si>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</si>
  <si>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</si>
  <si>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</si>
  <si>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</si>
  <si>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</si>
  <si>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</si>
  <si>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</si>
  <si>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</si>
  <si>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</si>
  <si>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</si>
  <si>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</si>
  <si>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</si>
  <si>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</si>
  <si>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</si>
  <si>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</si>
  <si>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</si>
  <si>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</si>
  <si>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</si>
  <si>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</si>
  <si>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</si>
  <si>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</si>
  <si>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</si>
  <si>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</si>
  <si>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</si>
  <si>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</si>
  <si>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</si>
  <si>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</si>
  <si>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</si>
  <si>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</si>
  <si>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</si>
  <si>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</si>
  <si>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</si>
  <si>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</si>
  <si>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</si>
  <si>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</si>
  <si>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</si>
  <si>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</si>
  <si>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</si>
  <si>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</si>
  <si>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</si>
  <si>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</si>
  <si>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</si>
  <si>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</si>
  <si>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</si>
  <si>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</si>
  <si>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</si>
  <si>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</si>
  <si>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</si>
  <si>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</si>
  <si>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</si>
  <si>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</si>
  <si>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</si>
  <si>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</si>
  <si>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</si>
  <si>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</si>
  <si>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</si>
  <si>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</si>
  <si>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</si>
  <si>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</si>
  <si>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</si>
  <si>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</si>
  <si>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</si>
  <si>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</si>
  <si>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</si>
  <si>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</si>
  <si>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</si>
  <si>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</si>
  <si>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</si>
  <si>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</si>
  <si>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</si>
  <si>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</si>
  <si>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</si>
  <si>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</si>
  <si>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</si>
  <si>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</si>
  <si>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</si>
  <si>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</si>
  <si>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</si>
  <si>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</si>
  <si>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</si>
  <si>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</si>
  <si>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</si>
  <si>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</si>
  <si>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</si>
  <si>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</si>
  <si>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</si>
  <si>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</si>
  <si>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</si>
  <si>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</si>
  <si>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</si>
  <si>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</si>
  <si>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</si>
  <si>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</si>
  <si>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</si>
  <si>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</si>
  <si>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</si>
  <si>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</si>
  <si>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</si>
  <si>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</si>
  <si>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</si>
  <si>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</si>
  <si>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</si>
  <si>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</si>
  <si>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</si>
  <si>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</si>
  <si>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</si>
  <si>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</si>
  <si>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</si>
  <si>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</si>
  <si>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</si>
  <si>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</si>
  <si>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</si>
  <si>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</si>
  <si>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</si>
  <si>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</si>
  <si>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</si>
  <si>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</si>
  <si>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</si>
  <si>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</si>
  <si>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</si>
  <si>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</si>
  <si>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</si>
  <si>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</si>
  <si>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</si>
  <si>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</si>
  <si>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</si>
  <si>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</si>
  <si>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</si>
  <si>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</si>
  <si>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</si>
  <si>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</si>
  <si>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</si>
  <si>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</si>
  <si>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</si>
  <si>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</si>
  <si>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</si>
  <si>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</si>
  <si>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</si>
  <si>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</si>
  <si>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</si>
  <si>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</si>
  <si>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</si>
  <si>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</si>
  <si>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</si>
  <si>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</si>
  <si>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</si>
  <si>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</si>
  <si>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</si>
  <si>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</si>
  <si>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</si>
  <si>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</si>
  <si>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</si>
  <si>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</si>
  <si>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</si>
  <si>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</si>
  <si>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</si>
  <si>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</si>
  <si>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</si>
  <si>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</si>
  <si>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</si>
  <si>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</si>
  <si>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</si>
  <si>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</si>
  <si>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</si>
  <si>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</si>
  <si>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</si>
  <si>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</si>
  <si>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</si>
  <si>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</si>
  <si>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</si>
  <si>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</si>
  <si>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</si>
  <si>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</si>
  <si>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</si>
  <si>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</si>
  <si>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</si>
  <si>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</si>
  <si>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</si>
  <si>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</si>
  <si>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</si>
  <si>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</si>
  <si>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</si>
  <si>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</si>
  <si>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</si>
  <si>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</si>
  <si>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</si>
  <si>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</si>
  <si>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</si>
  <si>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</si>
  <si>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</si>
  <si>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</si>
  <si>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</si>
  <si>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</si>
  <si>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</si>
  <si>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</si>
  <si>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</si>
  <si>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</si>
  <si>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</si>
  <si>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</si>
  <si>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</si>
  <si>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</si>
  <si>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</si>
  <si>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</si>
  <si>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</si>
  <si>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</si>
  <si>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</si>
  <si>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</si>
  <si>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</si>
  <si>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</si>
  <si>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</si>
  <si>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</si>
  <si>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</si>
  <si>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</si>
  <si>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</si>
  <si>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</si>
  <si>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</si>
  <si>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</si>
  <si>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</si>
  <si>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</si>
  <si>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</si>
  <si>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</si>
  <si>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</si>
  <si>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</si>
  <si>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</si>
  <si>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</si>
  <si>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</si>
  <si>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</si>
  <si>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</si>
  <si>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</si>
  <si>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</si>
  <si>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</si>
  <si>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</si>
  <si>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</si>
  <si>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</si>
  <si>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</si>
  <si>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</si>
  <si>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</si>
  <si>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</si>
  <si>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</si>
  <si>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</si>
  <si>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</si>
  <si>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</si>
  <si>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</si>
  <si>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</si>
  <si>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</si>
  <si>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</si>
  <si>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</si>
  <si>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</si>
  <si>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</si>
  <si>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</si>
  <si>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</si>
  <si>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</si>
  <si>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</si>
  <si>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</si>
  <si>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</si>
  <si>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</si>
  <si>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</si>
  <si>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</si>
  <si>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</si>
  <si>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</si>
  <si>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</si>
  <si>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</si>
  <si>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</si>
  <si>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</si>
  <si>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</si>
  <si>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</si>
  <si>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</si>
  <si>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</si>
  <si>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</si>
  <si>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</si>
  <si>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</si>
  <si>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</si>
  <si>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</si>
  <si>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</si>
  <si>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</si>
  <si>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</si>
  <si>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</si>
  <si>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</si>
  <si>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</si>
  <si>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</si>
  <si>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</si>
  <si>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</si>
  <si>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</si>
  <si>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</si>
  <si>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</si>
  <si>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</si>
  <si>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</si>
  <si>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</si>
  <si>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</si>
  <si>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</si>
  <si>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</si>
  <si>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</si>
  <si>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</si>
  <si>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</si>
  <si>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</si>
  <si>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</si>
  <si>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</si>
  <si>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</si>
  <si>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</si>
  <si>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</si>
  <si>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</si>
  <si>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</si>
  <si>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</si>
  <si>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</si>
  <si>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</si>
  <si>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</si>
  <si>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</si>
  <si>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</si>
  <si>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</si>
  <si>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</si>
  <si>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</si>
  <si>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</si>
  <si>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</si>
  <si>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</si>
  <si>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</si>
  <si>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</si>
  <si>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</si>
  <si>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</si>
  <si>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</si>
  <si>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</si>
  <si>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</si>
  <si>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</si>
  <si>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</si>
  <si>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</si>
  <si>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</si>
  <si>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</si>
  <si>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</si>
  <si>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</si>
  <si>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</si>
  <si>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</si>
  <si>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</si>
  <si>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</si>
  <si>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</si>
  <si>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</si>
  <si>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</si>
  <si>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</si>
  <si>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</si>
  <si>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</si>
  <si>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</si>
  <si>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</si>
  <si>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</si>
  <si>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</si>
  <si>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</si>
  <si>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</si>
  <si>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</si>
  <si>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</si>
  <si>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</si>
  <si>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</si>
  <si>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</si>
  <si>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</si>
  <si>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</si>
  <si>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</si>
  <si>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</si>
  <si>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</si>
  <si>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</si>
  <si>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</si>
  <si>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</si>
  <si>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</si>
  <si>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</si>
  <si>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</si>
  <si>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</si>
  <si>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</si>
  <si>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</si>
  <si>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</si>
  <si>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</si>
  <si>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</si>
  <si>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</si>
  <si>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</si>
  <si>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</si>
  <si>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</si>
  <si>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</si>
  <si>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</si>
  <si>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</si>
  <si>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</si>
  <si>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</si>
  <si>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</si>
  <si>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</si>
  <si>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</si>
  <si>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</si>
  <si>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</si>
  <si>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</si>
  <si>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</si>
  <si>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</si>
  <si>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</si>
  <si>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</si>
  <si>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</si>
  <si>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</si>
  <si>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</si>
  <si>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</si>
  <si>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</si>
  <si>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</si>
  <si>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</si>
  <si>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</si>
  <si>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</si>
  <si>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</si>
  <si>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</si>
  <si>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</si>
  <si>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</si>
  <si>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</si>
  <si>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</si>
  <si>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</si>
  <si>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</si>
  <si>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</si>
  <si>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</si>
  <si>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</si>
  <si>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</si>
  <si>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</si>
  <si>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</si>
  <si>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</si>
  <si>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</si>
  <si>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</si>
  <si>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</si>
  <si>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</si>
  <si>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</si>
  <si>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</si>
  <si>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</si>
  <si>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</si>
  <si>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</si>
  <si>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</si>
  <si>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</si>
  <si>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</si>
  <si>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</si>
  <si>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</si>
  <si>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</si>
  <si>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</si>
  <si>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</si>
  <si>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</si>
  <si>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</si>
  <si>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</si>
  <si>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</si>
  <si>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</si>
  <si>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</si>
  <si>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</si>
  <si>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</si>
  <si>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</si>
  <si>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</si>
  <si>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</si>
  <si>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</si>
  <si>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</si>
  <si>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</si>
  <si>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</si>
  <si>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</si>
  <si>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</si>
  <si>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</si>
  <si>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</si>
  <si>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</si>
  <si>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</si>
  <si>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</si>
  <si>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</si>
  <si>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</si>
  <si>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</si>
  <si>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</si>
  <si>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</si>
  <si>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</si>
  <si>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</si>
  <si>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</si>
  <si>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</si>
  <si>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</si>
  <si>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</si>
  <si>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</si>
  <si>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</si>
  <si>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</si>
  <si>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</si>
  <si>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</si>
  <si>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</si>
  <si>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</si>
  <si>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</si>
  <si>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</si>
  <si>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</si>
  <si>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</si>
  <si>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</si>
  <si>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</si>
  <si>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</si>
  <si>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</si>
  <si>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</si>
  <si>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</si>
  <si>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</si>
  <si>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</si>
  <si>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</si>
  <si>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</si>
  <si>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</si>
  <si>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</si>
  <si>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</si>
  <si>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</si>
  <si>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</si>
  <si>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</si>
  <si>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</si>
  <si>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</si>
  <si>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</si>
  <si>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</si>
  <si>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</si>
  <si>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</si>
  <si>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</si>
  <si>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</si>
  <si>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</si>
  <si>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</si>
  <si>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</si>
  <si>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</si>
  <si>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</si>
  <si>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</si>
  <si>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</si>
  <si>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</si>
  <si>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</si>
  <si>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</si>
  <si>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</si>
  <si>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</si>
  <si>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</si>
  <si>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</si>
  <si>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</si>
  <si>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</si>
  <si>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</si>
  <si>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</si>
  <si>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</si>
  <si>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</si>
  <si>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</si>
  <si>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</si>
  <si>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</si>
  <si>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</si>
  <si>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</si>
  <si>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</si>
  <si>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</si>
  <si>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</si>
  <si>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</si>
  <si>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</si>
  <si>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</si>
  <si>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</si>
  <si>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</si>
  <si>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</si>
  <si>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</si>
  <si>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</si>
  <si>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</si>
  <si>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</si>
  <si>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</si>
  <si>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</si>
  <si>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</si>
  <si>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</si>
  <si>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</si>
  <si>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</si>
  <si>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</si>
  <si>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</si>
  <si>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</si>
  <si>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</si>
  <si>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</si>
  <si>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</si>
  <si>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</si>
  <si>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</si>
  <si>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</si>
  <si>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</si>
  <si>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</si>
  <si>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</si>
  <si>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</si>
  <si>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</si>
  <si>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</si>
  <si>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</si>
  <si>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</si>
  <si>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</si>
  <si>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</si>
  <si>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</si>
  <si>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</si>
  <si>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</si>
  <si>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</si>
  <si>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</si>
  <si>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</si>
  <si>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</si>
  <si>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</si>
  <si>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</si>
  <si>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</si>
  <si>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</si>
  <si>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</si>
  <si>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</si>
  <si>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</si>
  <si>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</si>
  <si>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</si>
  <si>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</si>
  <si>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</si>
  <si>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</si>
  <si>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</si>
  <si>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</si>
  <si>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</si>
  <si>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</si>
  <si>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</si>
  <si>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</si>
  <si>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</si>
  <si>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</si>
  <si>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</si>
  <si>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</si>
  <si>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</si>
  <si>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</si>
  <si>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</si>
  <si>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</si>
  <si>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</si>
  <si>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</si>
  <si>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</si>
  <si>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</si>
  <si>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</si>
  <si>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</si>
  <si>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</si>
  <si>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</si>
  <si>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</si>
  <si>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</si>
  <si>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</si>
  <si>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</si>
  <si>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</si>
  <si>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</si>
  <si>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</si>
  <si>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</si>
  <si>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</si>
  <si>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</si>
  <si>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</si>
  <si>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</si>
  <si>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</si>
  <si>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</si>
  <si>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</si>
  <si>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</si>
  <si>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</si>
  <si>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</si>
  <si>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</si>
  <si>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</si>
  <si>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</si>
  <si>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</si>
  <si>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</si>
  <si>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</si>
  <si>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</si>
  <si>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</si>
  <si>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</si>
  <si>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</si>
  <si>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</si>
  <si>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</si>
  <si>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</si>
  <si>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</si>
  <si>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</si>
  <si>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</si>
  <si>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</si>
  <si>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</si>
  <si>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</si>
  <si>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</si>
  <si>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</si>
  <si>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</si>
  <si>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</si>
  <si>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</si>
  <si>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</si>
  <si>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</si>
  <si>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</si>
  <si>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</si>
  <si>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</si>
  <si>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</si>
  <si>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</si>
  <si>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</si>
  <si>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</si>
  <si>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</si>
  <si>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</si>
  <si>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</si>
  <si>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</si>
  <si>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</si>
  <si>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</si>
  <si>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</si>
  <si>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</si>
  <si>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</si>
  <si>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</si>
  <si>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</si>
  <si>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</si>
  <si>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</si>
  <si>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</si>
  <si>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</si>
  <si>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</si>
  <si>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</si>
  <si>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</si>
  <si>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</si>
  <si>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</si>
  <si>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</si>
  <si>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</si>
  <si>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</si>
  <si>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</si>
  <si>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</si>
  <si>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</si>
  <si>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</si>
  <si>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</si>
  <si>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</si>
  <si>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</si>
  <si>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</si>
  <si>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</si>
  <si>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</si>
  <si>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</si>
  <si>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</si>
  <si>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</si>
  <si>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</si>
  <si>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</si>
  <si>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</si>
  <si>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</si>
  <si>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</si>
  <si>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</si>
  <si>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</si>
  <si>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</si>
  <si>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</si>
  <si>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</si>
  <si>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</si>
  <si>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</si>
  <si>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</si>
  <si>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</si>
  <si>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</si>
  <si>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</si>
  <si>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</si>
  <si>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</si>
  <si>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</si>
  <si>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</si>
  <si>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</si>
  <si>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</si>
  <si>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</si>
  <si>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</si>
  <si>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</si>
  <si>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</si>
  <si>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</si>
  <si>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</si>
  <si>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</si>
  <si>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</si>
  <si>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</si>
  <si>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</si>
  <si>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</si>
  <si>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</si>
  <si>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</si>
  <si>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</si>
  <si>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</si>
  <si>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</si>
  <si>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</si>
  <si>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</si>
  <si>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</si>
  <si>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</si>
  <si>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</si>
  <si>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</si>
  <si>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</si>
  <si>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</si>
  <si>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</si>
  <si>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</si>
  <si>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</si>
  <si>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</si>
  <si>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</si>
  <si>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</si>
  <si>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</si>
  <si>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</si>
  <si>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</si>
  <si>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</si>
  <si>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</si>
  <si>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</si>
  <si>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</si>
  <si>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</si>
  <si>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</si>
  <si>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</si>
  <si>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</si>
  <si>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</si>
  <si>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</si>
  <si>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</si>
  <si>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</si>
  <si>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</si>
  <si>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</si>
  <si>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</si>
  <si>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</si>
  <si>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</si>
  <si>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</si>
  <si>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</si>
  <si>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</si>
  <si>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</si>
  <si>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</si>
  <si>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</si>
  <si>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</si>
  <si>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</si>
  <si>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</si>
  <si>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</si>
  <si>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</si>
  <si>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</si>
  <si>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</si>
  <si>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</si>
  <si>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</si>
  <si>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</si>
  <si>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</si>
  <si>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</si>
  <si>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</si>
  <si>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</si>
  <si>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</si>
  <si>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</si>
  <si>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</si>
  <si>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</si>
  <si>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</si>
  <si>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</si>
  <si>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</si>
  <si>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</si>
  <si>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</si>
  <si>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</si>
  <si>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</si>
  <si>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</si>
  <si>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</si>
  <si>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</si>
  <si>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</si>
  <si>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</si>
  <si>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</si>
  <si>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</si>
  <si>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</si>
  <si>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</si>
  <si>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</si>
  <si>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</si>
  <si>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</si>
  <si>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</si>
  <si>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</si>
  <si>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</si>
  <si>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</si>
  <si>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</si>
  <si>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</si>
  <si>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</si>
  <si>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</si>
  <si>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</si>
  <si>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</si>
  <si>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</si>
  <si>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</si>
  <si>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</si>
  <si>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</si>
  <si>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</si>
  <si>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</si>
  <si>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</si>
  <si>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</si>
  <si>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</si>
  <si>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</si>
  <si>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</si>
  <si>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</si>
  <si>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</si>
  <si>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</si>
  <si>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</si>
  <si>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</si>
  <si>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</si>
  <si>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</si>
  <si>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</si>
  <si>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</si>
  <si>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</si>
  <si>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</si>
  <si>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</si>
  <si>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</si>
  <si>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</si>
  <si>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</si>
  <si>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</si>
  <si>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</si>
  <si>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</si>
  <si>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</si>
  <si>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</si>
  <si>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</si>
  <si>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</si>
  <si>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</si>
  <si>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</si>
  <si>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</si>
  <si>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</si>
  <si>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</si>
  <si>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</si>
  <si>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</si>
  <si>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</si>
  <si>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</si>
  <si>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</si>
  <si>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</si>
  <si>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</si>
  <si>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</si>
  <si>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</si>
  <si>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</si>
  <si>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</si>
  <si>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</si>
  <si>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</si>
  <si>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</si>
  <si>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</si>
  <si>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</si>
  <si>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</si>
  <si>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</si>
  <si>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</si>
  <si>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</si>
  <si>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</si>
  <si>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</si>
  <si>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</si>
  <si>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</si>
  <si>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</si>
  <si>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</si>
  <si>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</si>
  <si>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</si>
  <si>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</si>
  <si>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</si>
  <si>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</si>
  <si>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</si>
  <si>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</si>
  <si>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</si>
  <si>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</si>
  <si>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</si>
  <si>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</si>
  <si>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</si>
  <si>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</si>
  <si>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</si>
  <si>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</si>
  <si>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</si>
  <si>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</si>
  <si>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</si>
  <si>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</si>
  <si>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</si>
  <si>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</si>
  <si>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</si>
  <si>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</si>
  <si>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</si>
  <si>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</si>
  <si>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</si>
  <si>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</si>
  <si>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</si>
  <si>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</si>
  <si>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</si>
  <si>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</si>
  <si>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</si>
  <si>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</si>
  <si>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</si>
  <si>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</si>
  <si>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</si>
  <si>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</si>
  <si>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</si>
  <si>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</si>
  <si>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</si>
  <si>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</si>
  <si>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</si>
  <si>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</si>
  <si>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</si>
  <si>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</si>
  <si>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</si>
  <si>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</si>
  <si>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</si>
  <si>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</si>
  <si>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</si>
  <si>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</si>
  <si>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</si>
  <si>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</si>
  <si>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</si>
  <si>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</si>
  <si>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</si>
  <si>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</si>
  <si>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</si>
  <si>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</si>
  <si>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</si>
  <si>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</si>
  <si>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</si>
  <si>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</si>
  <si>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</si>
  <si>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</si>
  <si>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</si>
  <si>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</si>
  <si>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</si>
  <si>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</si>
  <si>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</si>
  <si>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</si>
  <si>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</si>
  <si>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</si>
  <si>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</si>
  <si>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</si>
  <si>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</si>
  <si>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</si>
  <si>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</si>
  <si>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</si>
  <si>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</si>
  <si>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</si>
  <si>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</si>
  <si>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</si>
  <si>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</si>
  <si>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</si>
  <si>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</si>
  <si>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</si>
  <si>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</si>
  <si>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</si>
  <si>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</si>
  <si>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</si>
  <si>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</si>
  <si>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</si>
  <si>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</si>
  <si>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</si>
  <si>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</si>
  <si>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</si>
  <si>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</si>
  <si>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</si>
  <si>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</si>
  <si>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</si>
  <si>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</si>
  <si>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</si>
  <si>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</si>
  <si>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</si>
  <si>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</si>
  <si>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</si>
  <si>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</si>
  <si>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</si>
  <si>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</si>
  <si>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</si>
  <si>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</si>
  <si>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</si>
  <si>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</si>
  <si>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</si>
  <si>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</si>
  <si>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</si>
  <si>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</si>
  <si>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</si>
  <si>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</si>
  <si>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</si>
  <si>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</si>
  <si>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</si>
  <si>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</si>
  <si>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</si>
  <si>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</si>
  <si>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</si>
  <si>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</si>
  <si>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</si>
  <si>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</si>
  <si>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</si>
  <si>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</si>
  <si>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</si>
  <si>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</si>
  <si>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</si>
  <si>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</si>
  <si>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</si>
  <si>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</si>
  <si>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</si>
  <si>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</si>
  <si>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</si>
  <si>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</si>
  <si>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</si>
  <si>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</si>
  <si>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</si>
  <si>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</si>
  <si>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</si>
  <si>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</si>
  <si>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</si>
  <si>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</si>
  <si>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</si>
  <si>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</si>
  <si>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</si>
  <si>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</si>
  <si>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</si>
  <si>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</si>
  <si>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</si>
  <si>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</si>
  <si>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</si>
  <si>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</si>
  <si>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</si>
  <si>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</si>
  <si>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</si>
  <si>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</si>
  <si>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</si>
  <si>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</si>
  <si>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</si>
  <si>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</si>
  <si>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</si>
  <si>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</si>
  <si>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</si>
  <si>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</si>
  <si>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</si>
  <si>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</si>
  <si>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</si>
  <si>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</si>
  <si>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</si>
  <si>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</si>
  <si>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</si>
  <si>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</si>
  <si>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</si>
  <si>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</si>
  <si>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</si>
  <si>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</si>
  <si>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</si>
  <si>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</si>
  <si>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</si>
  <si>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</si>
  <si>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</si>
  <si>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</si>
  <si>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</si>
  <si>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</si>
  <si>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</si>
  <si>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</si>
  <si>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</si>
  <si>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</si>
  <si>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</si>
  <si>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</si>
  <si>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</si>
  <si>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</si>
  <si>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</si>
  <si>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</si>
  <si>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</si>
  <si>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</si>
  <si>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</si>
  <si>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</si>
  <si>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</si>
  <si>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</si>
  <si>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</si>
  <si>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</si>
  <si>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</si>
  <si>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</si>
  <si>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</si>
  <si>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</si>
  <si>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</si>
  <si>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</si>
  <si>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</si>
  <si>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</si>
  <si>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</si>
  <si>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</si>
  <si>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</si>
  <si>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</si>
  <si>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</si>
  <si>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</si>
  <si>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</si>
  <si>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</si>
  <si>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</si>
  <si>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</si>
  <si>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</si>
  <si>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</si>
  <si>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</si>
  <si>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</si>
  <si>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</si>
  <si>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</si>
  <si>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</si>
  <si>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</si>
  <si>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</si>
  <si>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</si>
  <si>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</si>
  <si>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</si>
  <si>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</si>
  <si>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</si>
  <si>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</si>
  <si>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</si>
  <si>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</si>
  <si>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</si>
  <si>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</si>
  <si>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</si>
  <si>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</si>
  <si>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</si>
  <si>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</si>
  <si>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</si>
  <si>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</si>
  <si>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</si>
  <si>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</si>
  <si>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</si>
  <si>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</si>
  <si>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</si>
  <si>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</si>
  <si>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</si>
  <si>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</si>
  <si>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</si>
  <si>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</si>
  <si>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</si>
  <si>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</si>
  <si>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</si>
  <si>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</si>
  <si>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</si>
  <si>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</si>
  <si>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</si>
  <si>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</si>
  <si>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</si>
  <si>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</si>
  <si>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</si>
  <si>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</si>
  <si>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</si>
  <si>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</si>
  <si>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</si>
  <si>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</si>
  <si>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</si>
  <si>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</si>
  <si>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</si>
  <si>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</si>
  <si>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</si>
  <si>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</si>
  <si>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</si>
  <si>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</si>
  <si>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</si>
  <si>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</si>
  <si>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</si>
  <si>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</si>
  <si>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</si>
  <si>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</si>
  <si>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</si>
  <si>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</si>
  <si>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</si>
  <si>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</si>
  <si>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</si>
  <si>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</si>
  <si>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</si>
  <si>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</si>
  <si>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</si>
  <si>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</si>
  <si>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</si>
  <si>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</si>
  <si>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</si>
  <si>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</si>
  <si>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</si>
  <si>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</si>
  <si>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</si>
  <si>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</si>
  <si>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</si>
  <si>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</si>
  <si>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</si>
  <si>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</si>
  <si>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</si>
  <si>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</si>
  <si>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</si>
  <si>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</si>
  <si>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</si>
  <si>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</si>
  <si>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</si>
  <si>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</si>
  <si>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</si>
  <si>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</si>
  <si>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</si>
  <si>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</si>
  <si>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</si>
  <si>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</si>
  <si>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</si>
  <si>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</si>
  <si>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</si>
  <si>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</si>
  <si>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</si>
  <si>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</si>
  <si>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</si>
  <si>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</si>
  <si>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</si>
  <si>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</si>
  <si>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</si>
  <si>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</si>
  <si>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</si>
  <si>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</si>
  <si>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</si>
  <si>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</si>
  <si>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</si>
  <si>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</si>
  <si>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</si>
  <si>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</si>
  <si>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</si>
  <si>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</si>
  <si>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</si>
  <si>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</si>
  <si>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</si>
  <si>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</si>
  <si>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</si>
  <si>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</si>
  <si>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</si>
  <si>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</si>
  <si>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</si>
  <si>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</si>
  <si>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</si>
  <si>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</si>
  <si>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</si>
  <si>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</si>
  <si>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</si>
  <si>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</si>
  <si>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</si>
  <si>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</si>
  <si>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</si>
  <si>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</si>
  <si>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</si>
  <si>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</si>
  <si>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</si>
  <si>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</si>
  <si>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</si>
  <si>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</si>
  <si>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</si>
  <si>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</si>
  <si>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</si>
  <si>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</si>
  <si>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</si>
  <si>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</si>
  <si>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</si>
  <si>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</si>
  <si>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</si>
  <si>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</si>
  <si>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</si>
  <si>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</si>
  <si>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</si>
  <si>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</si>
  <si>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</si>
  <si>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</si>
  <si>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</si>
  <si>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</si>
  <si>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</si>
  <si>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</si>
  <si>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</si>
  <si>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</si>
  <si>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</si>
  <si>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</si>
  <si>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</si>
  <si>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</si>
  <si>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</si>
  <si>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</si>
  <si>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</si>
  <si>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</si>
  <si>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</si>
  <si>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</si>
  <si>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</si>
  <si>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</si>
  <si>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</si>
  <si>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</si>
  <si>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</si>
  <si>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</si>
  <si>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</si>
  <si>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</si>
  <si>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</si>
  <si>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</si>
  <si>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</si>
  <si>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</si>
  <si>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</si>
  <si>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</si>
  <si>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</si>
  <si>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</si>
  <si>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</si>
  <si>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</si>
  <si>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</si>
  <si>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</si>
  <si>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</si>
  <si>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</si>
  <si>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</si>
  <si>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</si>
  <si>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</si>
  <si>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</si>
  <si>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</si>
  <si>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</si>
  <si>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</si>
  <si>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</si>
  <si>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</si>
  <si>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</si>
  <si>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</si>
  <si>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</si>
  <si>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</si>
  <si>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</si>
  <si>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</si>
  <si>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</si>
  <si>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</si>
  <si>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</si>
  <si>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</si>
  <si>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</si>
  <si>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</si>
  <si>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</si>
  <si>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</si>
  <si>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</si>
  <si>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</si>
  <si>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</si>
  <si>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</si>
  <si>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</si>
  <si>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</si>
  <si>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</si>
  <si>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</si>
  <si>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</si>
  <si>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</si>
  <si>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</si>
  <si>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</si>
  <si>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</si>
  <si>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</si>
  <si>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</si>
  <si>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</si>
  <si>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</si>
  <si>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</si>
  <si>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</si>
  <si>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</si>
  <si>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</si>
  <si>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</si>
  <si>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</si>
  <si>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</si>
  <si>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</si>
  <si>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</si>
  <si>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</si>
  <si>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</si>
  <si>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</si>
  <si>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</si>
  <si>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</si>
  <si>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</si>
  <si>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</si>
  <si>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</si>
  <si>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</si>
  <si>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</si>
  <si>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</si>
  <si>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</si>
  <si>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</si>
  <si>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</si>
  <si>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</si>
  <si>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</si>
  <si>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</si>
  <si>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</si>
  <si>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</si>
  <si>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</si>
  <si>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</si>
  <si>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</si>
  <si>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</si>
  <si>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</si>
  <si>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</si>
  <si>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</si>
  <si>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</si>
  <si>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</si>
  <si>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</si>
  <si>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</si>
  <si>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</si>
  <si>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</si>
  <si>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</si>
  <si>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</si>
  <si>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</si>
  <si>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</si>
  <si>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</si>
  <si>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</si>
  <si>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</si>
  <si>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</si>
  <si>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</si>
  <si>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</si>
  <si>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</si>
  <si>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</si>
  <si>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</si>
  <si>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</si>
  <si>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</si>
  <si>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</si>
  <si>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</si>
  <si>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</si>
  <si>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</si>
  <si>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</si>
  <si>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</si>
  <si>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</si>
  <si>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</si>
  <si>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</si>
  <si>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</si>
  <si>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</si>
  <si>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</si>
  <si>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</si>
  <si>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</si>
  <si>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</si>
  <si>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</si>
  <si>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</si>
  <si>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</si>
  <si>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</si>
  <si>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</si>
  <si>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</si>
  <si>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</si>
  <si>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</si>
  <si>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</si>
  <si>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</si>
  <si>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</si>
  <si>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</si>
  <si>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</si>
  <si>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</si>
  <si>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</si>
  <si>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</si>
  <si>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</si>
  <si>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</si>
  <si>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</si>
  <si>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</si>
  <si>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</si>
  <si>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</si>
  <si>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</si>
  <si>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</si>
  <si>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</si>
  <si>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</si>
  <si>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</si>
  <si>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</si>
  <si>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</si>
  <si>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</si>
  <si>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</si>
  <si>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</si>
  <si>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</si>
  <si>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</si>
  <si>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</si>
  <si>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</si>
  <si>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</si>
  <si>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</si>
  <si>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</si>
  <si>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</si>
  <si>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</si>
  <si>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</si>
  <si>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</si>
  <si>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</si>
  <si>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</si>
  <si>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</si>
  <si>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</si>
  <si>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</si>
  <si>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</si>
  <si>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</si>
  <si>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</si>
  <si>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</si>
  <si>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</si>
  <si>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</si>
  <si>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</si>
  <si>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</si>
  <si>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</si>
  <si>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</si>
  <si>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</si>
  <si>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</si>
  <si>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</si>
  <si>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</si>
  <si>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</si>
  <si>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</si>
  <si>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</si>
  <si>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</si>
  <si>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</si>
  <si>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</si>
  <si>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</si>
  <si>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</si>
  <si>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</si>
  <si>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</si>
  <si>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</si>
  <si>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</si>
  <si>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</si>
  <si>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</si>
  <si>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</si>
  <si>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</si>
  <si>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</si>
  <si>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</si>
  <si>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</si>
  <si>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</si>
  <si>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</si>
  <si>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</si>
  <si>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</si>
  <si>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</si>
  <si>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</si>
  <si>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</si>
  <si>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</si>
  <si>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</si>
  <si>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</si>
  <si>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</si>
  <si>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</si>
  <si>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</si>
  <si>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</si>
  <si>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</si>
  <si>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</si>
  <si>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</si>
  <si>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</si>
  <si>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</si>
  <si>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</si>
  <si>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</si>
  <si>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</si>
  <si>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</si>
  <si>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</si>
  <si>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</si>
  <si>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</si>
  <si>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</si>
  <si>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</si>
  <si>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</si>
  <si>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</si>
  <si>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</si>
  <si>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</si>
  <si>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</si>
  <si>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</si>
  <si>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</si>
  <si>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</si>
  <si>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</si>
  <si>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</si>
  <si>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</si>
  <si>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</si>
  <si>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</si>
  <si>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</si>
  <si>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</si>
  <si>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</si>
  <si>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</si>
  <si>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</si>
  <si>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</si>
  <si>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</si>
  <si>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</si>
  <si>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</si>
  <si>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</si>
  <si>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</si>
  <si>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</si>
  <si>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</si>
  <si>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</si>
  <si>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</si>
  <si>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</si>
  <si>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</si>
  <si>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</si>
  <si>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</si>
  <si>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</si>
  <si>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</si>
  <si>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</si>
  <si>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</si>
  <si>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</si>
  <si>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</si>
  <si>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</si>
  <si>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</si>
  <si>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</si>
  <si>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</si>
  <si>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</si>
  <si>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</si>
  <si>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</si>
  <si>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</si>
  <si>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</si>
  <si>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</si>
  <si>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</si>
  <si>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</si>
  <si>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</si>
  <si>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</si>
  <si>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</si>
  <si>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</si>
  <si>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</si>
  <si>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</si>
  <si>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</si>
  <si>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</si>
  <si>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</si>
  <si>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</si>
  <si>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</si>
  <si>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</si>
  <si>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</si>
  <si>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</si>
  <si>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</si>
  <si>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</si>
  <si>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</si>
  <si>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</si>
  <si>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</si>
  <si>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</si>
  <si>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</si>
  <si>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</si>
  <si>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</si>
  <si>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</si>
  <si>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</si>
  <si>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</si>
  <si>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</si>
  <si>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</si>
  <si>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</si>
  <si>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</si>
  <si>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</si>
  <si>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</si>
  <si>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</si>
  <si>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</si>
  <si>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</si>
  <si>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</si>
  <si>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</si>
  <si>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</si>
  <si>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</si>
  <si>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</si>
  <si>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</si>
  <si>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</si>
  <si>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</si>
  <si>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</si>
  <si>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</si>
  <si>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</si>
  <si>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</si>
  <si>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</si>
  <si>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</si>
  <si>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</si>
  <si>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</si>
  <si>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</si>
  <si>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</si>
  <si>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</si>
  <si>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</si>
  <si>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</si>
  <si>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</si>
  <si>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</si>
  <si>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</si>
  <si>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</si>
  <si>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</si>
  <si>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</si>
  <si>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</si>
  <si>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</si>
  <si>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</si>
  <si>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</si>
  <si>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</si>
  <si>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</si>
  <si>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</si>
  <si>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</si>
  <si>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</si>
  <si>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</si>
  <si>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</si>
  <si>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</si>
  <si>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</si>
  <si>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</si>
  <si>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</si>
  <si>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</si>
  <si>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</si>
  <si>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</si>
  <si>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</si>
  <si>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</si>
  <si>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</si>
  <si>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</si>
  <si>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</si>
  <si>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</si>
  <si>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</si>
  <si>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</si>
  <si>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</si>
  <si>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</si>
  <si>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</si>
  <si>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</si>
  <si>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</si>
  <si>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</si>
  <si>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</si>
  <si>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</si>
  <si>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</si>
  <si>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</si>
  <si>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</si>
  <si>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</si>
  <si>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</si>
  <si>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</si>
  <si>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</si>
  <si>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</si>
  <si>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</si>
  <si>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</si>
  <si>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</si>
  <si>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</si>
  <si>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</si>
  <si>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</si>
  <si>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</si>
  <si>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</si>
  <si>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</si>
  <si>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</si>
  <si>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</si>
  <si>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</si>
  <si>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</si>
  <si>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</si>
  <si>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</si>
  <si>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</si>
  <si>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</si>
  <si>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</si>
  <si>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</si>
  <si>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</si>
  <si>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</si>
  <si>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</si>
  <si>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</si>
  <si>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</si>
  <si>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</si>
  <si>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</si>
  <si>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</si>
  <si>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</si>
  <si>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</si>
  <si>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</si>
  <si>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</si>
  <si>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</si>
  <si>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</si>
  <si>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</si>
  <si>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</si>
  <si>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</si>
  <si>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</si>
  <si>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</si>
  <si>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</si>
  <si>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</si>
  <si>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</si>
  <si>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</si>
  <si>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</si>
  <si>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</si>
  <si>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</si>
  <si>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</si>
  <si>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</si>
  <si>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</si>
  <si>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</si>
  <si>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</si>
  <si>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</si>
  <si>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</si>
  <si>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</si>
  <si>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</si>
  <si>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</si>
  <si>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</si>
  <si>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</si>
  <si>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</si>
  <si>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</si>
  <si>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</si>
  <si>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</si>
  <si>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</si>
  <si>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</si>
  <si>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</si>
  <si>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</si>
  <si>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</si>
  <si>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</si>
  <si>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</si>
  <si>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</si>
  <si>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</si>
  <si>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</si>
  <si>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</si>
  <si>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</si>
  <si>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</si>
  <si>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</si>
  <si>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</si>
  <si>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</si>
  <si>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</si>
  <si>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</si>
  <si>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</si>
  <si>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</si>
  <si>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</si>
  <si>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</si>
  <si>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</si>
  <si>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</si>
  <si>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</si>
  <si>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</si>
  <si>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</si>
  <si>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</si>
  <si>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</si>
  <si>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</si>
  <si>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</si>
  <si>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</si>
  <si>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</si>
  <si>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</si>
  <si>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</si>
  <si>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</si>
  <si>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</si>
  <si>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</si>
  <si>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</si>
  <si>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</si>
  <si>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</si>
  <si>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</si>
  <si>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</si>
  <si>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</si>
  <si>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</si>
  <si>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</si>
  <si>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</si>
  <si>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</si>
  <si>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</si>
  <si>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</si>
  <si>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</si>
  <si>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</si>
  <si>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</si>
  <si>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</si>
  <si>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</si>
  <si>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</si>
  <si>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</si>
  <si>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</si>
  <si>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</si>
  <si>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</si>
  <si>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</si>
  <si>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</si>
  <si>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</si>
  <si>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</si>
  <si>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</si>
  <si>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</si>
  <si>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</si>
  <si>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</si>
  <si>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</si>
  <si>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</si>
  <si>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</si>
  <si>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</si>
  <si>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</si>
  <si>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</si>
  <si>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</si>
  <si>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</si>
  <si>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</si>
  <si>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</si>
  <si>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</si>
  <si>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</si>
  <si>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</si>
  <si>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</si>
  <si>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</si>
  <si>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</si>
  <si>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</si>
  <si>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</si>
  <si>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</si>
  <si>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</si>
  <si>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</si>
  <si>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</si>
  <si>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</si>
  <si>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</si>
  <si>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</si>
  <si>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</si>
  <si>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</si>
  <si>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</si>
  <si>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</si>
  <si>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</si>
  <si>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</si>
  <si>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</si>
  <si>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</si>
  <si>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</si>
  <si>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</si>
  <si>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</si>
  <si>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</si>
  <si>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</si>
  <si>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</si>
  <si>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</si>
  <si>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</si>
  <si>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</si>
  <si>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</si>
  <si>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</si>
  <si>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</si>
  <si>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</si>
  <si>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</si>
  <si>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</si>
  <si>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</si>
  <si>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</si>
  <si>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</si>
  <si>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</si>
  <si>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</si>
  <si>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</si>
  <si>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</si>
  <si>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</si>
  <si>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</si>
  <si>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</si>
  <si>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</si>
  <si>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</si>
  <si>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</si>
  <si>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</si>
  <si>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</si>
  <si>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</si>
  <si>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</si>
  <si>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</si>
  <si>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</si>
  <si>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</si>
  <si>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</si>
  <si>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</si>
  <si>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</si>
  <si>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</si>
  <si>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</si>
  <si>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</si>
  <si>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</si>
  <si>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</si>
  <si>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</si>
  <si>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</si>
  <si>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</si>
  <si>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</si>
  <si>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</si>
  <si>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</si>
  <si>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</si>
  <si>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</si>
  <si>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PCM-20251011-00001353</t>
  </si>
  <si>
    <t xml:space="preserve">120 MIN </t>
  </si>
  <si>
    <t xml:space="preserve"> PCM-20250215-00000830 </t>
  </si>
  <si>
    <t>LTE site still down and  site located in aramco area access issue need special permission</t>
  </si>
  <si>
    <t>mlji0082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</si>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</sst>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278.6862203703713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1.1768916666696896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0.57410231481480878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45941.634646296297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45941.634646296297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45941.634646296297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45941.634646296297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45941.634646296297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45941.634646296297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45941.634646296297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45941.634646296297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45941.634646296297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45941.634646296297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45941.634646296297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45941.634646296297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45941.634646296297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45941.634646296297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45941.634646296297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45941.634646296297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45941.634646296297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45941.634646296297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45941.634646296297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45941.634646296297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45941.634646296297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45941.634646296297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45941.634646296297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45941.634646296297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45941.634646296297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45941.634646296297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45941.634646296297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45941.634646296297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45941.634646296297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45941.634646296297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45941.634646296297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45941.634646296297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45941.634646296297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45941.634646296297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45941.634646296297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45941.634646296297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45941.634646296297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45941.634646296297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45941.634646296297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45941.634646296297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45941.634646296297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45941.634646296297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45941.634646296297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45941.634646296297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45941.634646296297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45941.634646296297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134.90756296296604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116.63480833333597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45941.634646296297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4</v>
      </c>
      <c r="D6" s="18" t="s">
        <v>26919</v>
      </c>
      <c r="E6" s="117" t="s">
        <v>38969</v>
      </c>
      <c r="F6" s="118">
        <v>45941.601446759261</v>
      </c>
      <c r="G6" s="119">
        <f ca="1">IFERROR(NOW()-F6,"-")</f>
        <v>3.3199537036125548E-2</v>
      </c>
      <c r="H6" s="161">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2.1741203701822087E-2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39060</v>
      </c>
      <c r="B8" s="18" t="str">
        <f>IFERROR(VLOOKUP(D8,DB!A:K,11,0),"")</f>
        <v>R2</v>
      </c>
      <c r="C8" s="18">
        <v>7</v>
      </c>
      <c r="D8" s="18" t="s">
        <v>2955</v>
      </c>
      <c r="E8" s="117" t="s">
        <v>38969</v>
      </c>
      <c r="F8" s="118">
        <v>45941.625983796293</v>
      </c>
      <c r="G8" s="119">
        <f ca="1">IFERROR(NOW()-F8,"-")</f>
        <v>8.6625000039930455E-3</v>
      </c>
      <c r="H8" s="161">
        <v>45941.619421296295</v>
      </c>
      <c r="I8" s="18" t="str">
        <f>IFERROR(VLOOKUP(D8,DB!A:F,6,0),"")</f>
        <v>SCECO</v>
      </c>
      <c r="J8" s="18" t="str">
        <f>IFERROR(VLOOKUP(D8,DB!A:G,7,0),"")</f>
        <v>Good</v>
      </c>
      <c r="K8" s="19" t="s">
        <v>39061</v>
      </c>
      <c r="L8" s="18" t="str">
        <f>IFERROR(VLOOKUP(D8,DB!A:I,9,0),"")</f>
        <v>Zain</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45941.634646296297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45941.634646296297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45941.634646296297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45941.634646296297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45941.634646296297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45941.634646296297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45941.634646296297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45941.634646296297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45941.634646296297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45941.634646296297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45941.634646296297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45941.634646296297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45941.634646296297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45941.634646296297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45941.634646296297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45941.634646296297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45941.634646296297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45941.634646296297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45941.634646296297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45941.634646296297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45941.634646296297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45941.634646296297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45941.634646296297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45941.634646296297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45941.634646296297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45941.634646296297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45941.634646296297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45941.634646296297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45941.634646296297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45941.634646296297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45941.634646296297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45941.634646296297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45941.634646296297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45941.634646296297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45941.634646296297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45941.634646296297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45941.634646296297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45941.634646296297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45941.634646296297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45941.634646296297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45941.634646296297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45941.634646296297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45941.634646296297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45941.634646296297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45941.634646296297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45941.634646296297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45941.634646296297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45941.634646296297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45941.634646296297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45941.634646296297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45941.634646296297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45941.634646296297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45941.634646296297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45941.634646296297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45941.634646296297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45941.634646296297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45941.634646296297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45941.634646296297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45941.634646296297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45941.634646296297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45941.634646296297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45941.634646296297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45941.634646296297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45941.634646296297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45941.634646296297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45941.634646296297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45941.634646296297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45941.634646296297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45941.634646296297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45941.634646296297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45941.634646296297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45941.634646296297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45941.634646296297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45941.634646296297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45941.634646296297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45941.634646296297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45941.634646296297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45941.634646296297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45941.634646296297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45941.634646296297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45941.634646296297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45941.634646296297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45941.634646296297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45941.634646296297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45941.634646296297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45941.634646296297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45941.634646296297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45941.634646296297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45941.634646296297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45941.634646296297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45941.634646296297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45941.634646296297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45941.634646296297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45941.634646296297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45941.634646296297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45941.634646296297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45941.634646296297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45941.634646296297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45941.634646296297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45941.634646296297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45941.634646296297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45941.634646296297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45941.634646296297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45941.634646296297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45941.634646296297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45941.634646296297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45941.634646296297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45941.634646296297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45941.634646296297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45941.634646296297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45941.634646296297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45941.634646296297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45941.634646296297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45941.634646296297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45941.634646296297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45941.634646296297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45941.634646296297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45941.634646296297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45941.634646296297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45941.634646296297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45941.634646296297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45941.634646296297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45941.634646296297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45941.634646296297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45941.634646296297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45941.634646296297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45941.634646296297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45941.634646296297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45941.634646296297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45941.634646296297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45941.634646296297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45941.634646296297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45941.634646296297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45941.634646296297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45941.634646296297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45941.634646296297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45941.634646296297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45941.634646296297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45941.634646296297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45941.634646296297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45941.634646296297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45941.634646296297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45941.634646296297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45941.634646296297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45941.634646296297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45941.634646296297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45941.634646296297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45941.634646296297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45941.634646296297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45941.634646296297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45941.634646296297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45941.634646296297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45941.634646296297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45941.634646296297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45941.634646296297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45941.634646296297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45941.634646296297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45941.634646296297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45941.634646296297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45941.634646296297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45941.634646296297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45941.634646296297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45941.634646296297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45941.634646296297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45941.634646296297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45941.634646296297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45941.634646296297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45941.634646296297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45941.634646296297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45941.634646296297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45941.634646296297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45941.634646296297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45941.634646296297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45941.634646296297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45941.634646296297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45941.634646296297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45941.634646296297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45941.634646296297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45941.634646296297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45941.634646296297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45941.634646296297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45941.634646296297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45941.634646296297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45941.634646296297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45941.634646296297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45941.634646296297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45941.634646296297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45941.634646296297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45941.634646296297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45941.634646296297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45941.634646296297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45941.634646296297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45941.634646296297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45941.634646296297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45941.634646296297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45941.634646296297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45941.634646296297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45941.634646296297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45941.634646296297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45941.634646296297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45941.634646296297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45941.634646296297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45941.634646296297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45941.634646296297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45941.634646296297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45941.634646296297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45941.634646296297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45941.634646296297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45941.634646296297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45941.634646296297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45941.634646296297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45941.634646296297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45941.634646296297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45941.634646296297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45941.634646296297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45941.634646296297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45941.634646296297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45941.634646296297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45941.634646296297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45941.634646296297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45941.634646296297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45941.634646296297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45941.634646296297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45941.634646296297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45941.634646296297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45941.634646296297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45941.634646296297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45941.634646296297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45941.634646296297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45941.634646296297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45941.634646296297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45941.634646296297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45941.634646296297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45941.634646296297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45941.634646296297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45941.634646296297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45941.634646296297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45941.634646296297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45941.634646296297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45941.634646296297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45941.634646296297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45941.634646296297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45941.634646296297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45941.634646296297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45941.634646296297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45941.634646296297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45941.634646296297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45941.634646296297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45941.634646296297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45941.634646296297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45941.634646296297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45941.634646296297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45941.634646296297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45941.634646296297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45941.634646296297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45941.634646296297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45941.634646296297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45941.634646296297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45941.634646296297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45941.634646296297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45941.634646296297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45941.634646296297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45941.634646296297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45941.634646296297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45941.634646296297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45941.634646296297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45941.634646296297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45941.634646296297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45941.634646296297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45941.634646296297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45941.634646296297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45941.634646296297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45941.634646296297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45941.634646296297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45941.634646296297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45941.634646296297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45941.634646296297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45941.634646296297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45941.634646296297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45941.634646296297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45941.634646296297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45941.634646296297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45941.634646296297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45941.634646296297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45941.634646296297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45941.634646296297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45941.634646296297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45941.634646296297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45941.634646296297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45941.634646296297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45941.634646296297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45941.634646296297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45941.634646296297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45941.634646296297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45941.634646296297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45941.634646296297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45941.634646296297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45941.634646296297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45941.634646296297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45941.634646296297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45941.634646296297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45941.634646296297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45941.634646296297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45941.634646296297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45941.634646296297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45941.634646296297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45941.634646296297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45941.634646296297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45941.634646296297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45941.634646296297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45941.634646296297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45941.634646296297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45941.634646296297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45941.634646296297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45941.634646296297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45941.634646296297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45941.634646296297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45941.634646296297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45941.634646296297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45941.634646296297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45941.634646296297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45941.634646296297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45941.634646296297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45941.634646296297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45941.634646296297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45941.634646296297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45941.634646296297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45941.634646296297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45941.634646296297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45941.634646296297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45941.634646296297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45941.634646296297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45941.634646296297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45941.634646296297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45941.634646296297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45941.634646296297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45941.634646296297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45941.634646296297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45941.634646296297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45941.634646296297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45941.634646296297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45941.634646296297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45941.634646296297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45941.634646296297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45941.634646296297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45941.634646296297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45941.634646296297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45941.634646296297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45941.634646296297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45941.634646296297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45941.634646296297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45941.634646296297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45941.634646296297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45941.634646296297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45941.634646296297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45941.634646296297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45941.634646296297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45941.634646296297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45941.634646296297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45941.634646296297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45941.634646296297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45941.634646296297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45941.634646296297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45941.634646296297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45941.634646296297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45941.634646296297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45941.634646296297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45941.634646296297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45941.634646296297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45941.634646296297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45941.634646296297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45941.634646296297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45941.634646296297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45941.634646296297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45941.634646296297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45941.634646296297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45941.634646296297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45941.634646296297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45941.634646296297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45941.634646296297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45941.634646296297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45941.634646296297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45941.634646296297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45941.634646296297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45941.634646296297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45941.634646296297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45941.634646296297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45941.634646296297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45941.634646296297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45941.634646296297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45941.634646296297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45941.634646296297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45941.634646296297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45941.634646296297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45941.634646296297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45941.634646296297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45941.634646296297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45941.634646296297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45941.634646296297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45941.634646296297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45941.634646296297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45941.634646296297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45941.634646296297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45941.634646296297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45941.634646296297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45941.634646296297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45941.634646296297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45941.634646296297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45941.634646296297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45941.634646296297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45941.634646296297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45941.634646296297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45941.634646296297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45941.634646296297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45941.634646296297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45941.634646296297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45941.634646296297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45941.634646296297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45941.634646296297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45941.634646296297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45941.634646296297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45941.634646296297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45941.634646296297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45941.634646296297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45941.634646296297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45941.634646296297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45941.634646296297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45941.634646296297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45941.634646296297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45941.634646296297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45941.634646296297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45941.634646296297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45941.634646296297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45941.634646296297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45941.634646296297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45941.634646296297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45941.634646296297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45941.634646296297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45941.634646296297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45941.634646296297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45941.634646296297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45941.634646296297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45941.634646296297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45941.634646296297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45941.634646296297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45941.634646296297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45941.634646296297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45941.634646296297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45941.634646296297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45941.634646296297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45941.634646296297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45941.634646296297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45941.634646296297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45941.634646296297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45941.634646296297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45941.634646296297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45941.634646296297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45941.634646296297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45941.634646296297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45941.634646296297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45941.634646296297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45941.634646296297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45941.634646296297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45941.634646296297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45941.634646296297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45941.634646296297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45941.634646296297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45941.634646296297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45941.634646296297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45941.634646296297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45941.634646296297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45941.634646296297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45941.634646296297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45941.634646296297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45941.634646296297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45941.634646296297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45941.634646296297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45941.634646296297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45941.634646296297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45941.634646296297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45941.634646296297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45941.634646296297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45941.634646296297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45941.634646296297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45941.634646296297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45941.634646296297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45941.634646296297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45941.634646296297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45941.634646296297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45941.634646296297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45941.634646296297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45941.634646296297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45941.634646296297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45941.634646296297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45941.634646296297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45941.634646296297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45941.634646296297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45941.634646296297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45941.634646296297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45941.634646296297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45941.634646296297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45941.634646296297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45941.634646296297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45941.634646296297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45941.634646296297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45941.634646296297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45941.634646296297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45941.634646296297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45941.634646296297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45941.634646296297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45941.634646296297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45941.634646296297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45941.634646296297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45941.634646296297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45941.634646296297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45941.634646296297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45941.634646296297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45941.634646296297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45941.634646296297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45941.634646296297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45941.634646296297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45941.634646296297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45941.634646296297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45941.634646296297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45941.634646296297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45941.634646296297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45941.634646296297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45941.634646296297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45941.634646296297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45941.634646296297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45941.634646296297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45941.634646296297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45941.634646296297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45941.634646296297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45941.634646296297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45941.634646296297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45941.634646296297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45941.634646296297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45941.634646296297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45941.634646296297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45941.634646296297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45941.634646296297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45941.634646296297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45941.634646296297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45941.634646296297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45941.634646296297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45941.634646296297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45941.634646296297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45941.634646296297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45941.634646296297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45941.634646296297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45941.634646296297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45941.634646296297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45941.634646296297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45941.634646296297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45941.634646296297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45941.634646296297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45941.634646296297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45941.634646296297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45941.634646296297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45941.634646296297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45941.634646296297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45941.634646296297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45941.634646296297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45941.634646296297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45941.634646296297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45941.634646296297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45941.634646296297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45941.634646296297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45941.634646296297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45941.634646296297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45941.634646296297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45941.634646296297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45941.634646296297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45941.634646296297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45941.634646296297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45941.634646296297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45941.634646296297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45941.634646296297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45941.634646296297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45941.634646296297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45941.634646296297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45941.634646296297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45941.634646296297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45941.634646296297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45941.634646296297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45941.634646296297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45941.634646296297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45941.634646296297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45941.634646296297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45941.634646296297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45941.634646296297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45941.634646296297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45941.634646296297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45941.634646296297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45941.634646296297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45941.634646296297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45941.634646296297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45941.634646296297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45941.634646296297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45941.634646296297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45941.634646296297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45941.634646296297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45941.634646296297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45941.634646296297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45941.634646296297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45941.634646296297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45941.634646296297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45941.634646296297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45941.634646296297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45941.634646296297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45941.634646296297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45941.634646296297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45941.634646296297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45941.634646296297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45941.634646296297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45941.634646296297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45941.634646296297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45941.634646296297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45941.634646296297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45941.634646296297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45941.634646296297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45941.634646296297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45941.634646296297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45941.634646296297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45941.634646296297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45941.634646296297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45941.634646296297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45941.634646296297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45941.634646296297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45941.634646296297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45941.634646296297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45941.634646296297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45941.634646296297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45941.634646296297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45941.634646296297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45941.634646296297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45941.634646296297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45941.634646296297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45941.634646296297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45941.634646296297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45941.634646296297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45941.634646296297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45941.634646296297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45941.634646296297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45941.634646296297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45941.634646296297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45941.634646296297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45941.634646296297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45941.634646296297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45941.634646296297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45941.634646296297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45941.634646296297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45941.634646296297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45941.634646296297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45941.634646296297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45941.634646296297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45941.634646296297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45941.634646296297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45941.634646296297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45941.634646296297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45941.634646296297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45941.634646296297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45941.634646296297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45941.634646296297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45941.634646296297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45941.634646296297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45941.634646296297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45941.634646296297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45941.634646296297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45941.634646296297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45941.634646296297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45941.634646296297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45941.634646296297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45941.634646296297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45941.634646296297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45941.634646296297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45941.634646296297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45941.634646296297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45941.634646296297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45941.634646296297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45941.634646296297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45941.634646296297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45941.634646296297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45941.634646296297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45941.634646296297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45941.634646296297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45941.634646296297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45941.634646296297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45941.634646296297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45941.634646296297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45941.634646296297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45941.634646296297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45941.634646296297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45941.634646296297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45941.634646296297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45941.634646296297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45941.634646296297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45941.634646296297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45941.634646296297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45941.634646296297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45941.634646296297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45941.634646296297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45941.634646296297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45941.634646296297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45941.634646296297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45941.634646296297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45941.634646296297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45941.634646296297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45941.634646296297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45941.634646296297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45941.634646296297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45941.634646296297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45941.634646296297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45941.634646296297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45941.634646296297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45941.634646296297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45941.634646296297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45941.634646296297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45941.634646296297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45941.634646296297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45941.634646296297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45941.634646296297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45941.634646296297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45941.634646296297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45941.634646296297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45941.634646296297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45941.634646296297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45941.634646296297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45941.634646296297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45941.634646296297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45941.634646296297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45941.634646296297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45941.634646296297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45941.634646296297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45941.634646296297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45941.634646296297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45941.634646296297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45941.634646296297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45941.634646296297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45941.634646296297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45941.634646296297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45941.634646296297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45941.634646296297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45941.634646296297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45941.634646296297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45941.634646296297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45941.634646296297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45941.634646296297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45941.634646296297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45941.634646296297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45941.634646296297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45941.634646296297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45941.634646296297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45941.634646296297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45941.634646296297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45941.634646296297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45941.634646296297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45941.634646296297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45941.634646296297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45941.634646296297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45941.634646296297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45941.634646296297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45941.634646296297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45941.634646296297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45941.634646296297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45941.634646296297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45941.634646296297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45941.634646296297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45941.634646296297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45941.634646296297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45941.634646296297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45941.634646296297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45941.634646296297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45941.634646296297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45941.634646296297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45941.634646296297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45941.634646296297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45941.634646296297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45941.634646296297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45941.634646296297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45941.634646296297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45941.634646296297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45941.634646296297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45941.634646296297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45941.634646296297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45941.634646296297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45941.634646296297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45941.634646296297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45941.634646296297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45941.634646296297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45941.634646296297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45941.634646296297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45941.634646296297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45941.634646296297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45941.634646296297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45941.634646296297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45941.634646296297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45941.634646296297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45941.634646296297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45941.634646296297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45941.634646296297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45941.634646296297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45941.634646296297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45941.634646296297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45941.634646296297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45941.634646296297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45941.634646296297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45941.634646296297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45941.634646296297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45941.634646296297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45941.634646296297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45941.634646296297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45941.634646296297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45941.634646296297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45941.634646296297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45941.634646296297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45941.634646296297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45941.634646296297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45941.634646296297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45941.634646296297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45941.634646296297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45941.634646296297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45941.634646296297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45941.634646296297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45941.634646296297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45941.634646296297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45941.634646296297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45941.634646296297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45941.634646296297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45941.634646296297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45941.634646296297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45941.634646296297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45941.634646296297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45941.634646296297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45941.634646296297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45941.634646296297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45941.634646296297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45941.634646296297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45941.634646296297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45941.634646296297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45941.634646296297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45941.634646296297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45941.634646296297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45941.634646296297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45941.634646296297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45941.634646296297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45941.634646296297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45941.634646296297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45941.634646296297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45941.634646296297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45941.634646296297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45941.634646296297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45941.634646296297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45941.634646296297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45941.634646296297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45941.634646296297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45941.634646296297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45941.634646296297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45941.634646296297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45941.634646296297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45941.634646296297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45941.634646296297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45941.634646296297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45941.634646296297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45941.634646296297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45941.634646296297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45941.634646296297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45941.634646296297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45941.634646296297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45941.634646296297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45941.634646296297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45941.634646296297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45941.634646296297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45941.634646296297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45941.634646296297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45941.634646296297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45941.634646296297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45941.634646296297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45941.634646296297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45941.634646296297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45941.634646296297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45941.634646296297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45941.634646296297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45941.634646296297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45941.634646296297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45941.634646296297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45941.634646296297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45941.634646296297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45941.634646296297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45941.634646296297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45941.634646296297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45941.634646296297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45941.634646296297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45941.634646296297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45941.634646296297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45941.634646296297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45941.634646296297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45941.634646296297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45941.634646296297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45941.634646296297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45941.634646296297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45941.634646296297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45941.634646296297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45941.634646296297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45941.634646296297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45941.634646296297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45941.634646296297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45941.634646296297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45941.634646296297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45941.634646296297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45941.634646296297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45941.634646296297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45941.634646296297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45941.634646296297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45941.634646296297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45941.634646296297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45941.634646296297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45941.634646296297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45941.634646296297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45941.634646296297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45941.634646296297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45941.634646296297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45941.634646296297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45941.634646296297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45941.634646296297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45941.634646296297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45941.634646296297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45941.634646296297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45941.634646296297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45941.634646296297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45941.634646296297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45941.634646296297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45941.634646296297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45941.634646296297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45941.634646296297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45941.634646296297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45941.634646296297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45941.634646296297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45941.634646296297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45941.634646296297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45941.634646296297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45941.634646296297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45941.634646296297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45941.634646296297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45941.634646296297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45941.634646296297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45941.634646296297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45941.634646296297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45941.634646296297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45941.634646296297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45941.634646296297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45941.634646296297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45941.634646296297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45941.634646296297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45941.634646296297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45941.634646296297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45941.634646296297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45941.634646296297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45941.634646296297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45941.634646296297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45941.634646296297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45941.634646296297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45941.634646296297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45941.634646296297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45941.634646296297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45941.634646296297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45941.634646296297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45941.634646296297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45941.634646296297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45941.634646296297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45941.634646296297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45941.634646296297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45941.634646296297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45941.634646296297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45941.634646296297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45941.634646296297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45941.634646296297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45941.634646296297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45941.634646296297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45941.634646296297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45941.634646296297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45941.634646296297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45941.634646296297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45941.634646296297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45941.634646296297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45941.634646296297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45941.634646296297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45941.634646296297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45941.634646296297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45941.634646296297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45941.634646296297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45941.634646296297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45941.634646296297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45941.634646296297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45941.634646296297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45941.634646296297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45941.634646296297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45941.634646296297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45941.634646296297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45941.634646296297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45941.634646296297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45941.634646296297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45941.634646296297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45941.634646296297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45941.634646296297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45941.634646296297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45941.634646296297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45941.634646296297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45941.634646296297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45941.634646296297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45941.634646296297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45941.634646296297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45941.634646296297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45941.634646296297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45941.634646296297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45941.634646296297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45941.634646296297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45941.634646296297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45941.634646296297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45941.634646296297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45941.634646296297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45941.634646296297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45941.634646296297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45941.634646296297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45941.634646296297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45941.634646296297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45941.634646296297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45941.634646296297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45941.634646296297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45941.634646296297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45941.634646296297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45941.634646296297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45941.634646296297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45941.634646296297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45941.634646296297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45941.634646296297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45941.634646296297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45941.634646296297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45941.634646296297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45941.634646296297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45941.634646296297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45941.634646296297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45941.634646296297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45941.634646296297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45941.634646296297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45941.634646296297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45941.634646296297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45941.634646296297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45941.634646296297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45941.634646296297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45941.634646296297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45941.634646296297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45941.634646296297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45941.634646296297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45941.634646296297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45941.634646296297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45941.634646296297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45941.634646296297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45941.634646296297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45941.634646296297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45941.634646296297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45941.634646296297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45941.634646296297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45941.634646296297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45941.634646296297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45941.634646296297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45941.634646296297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45941.634646296297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45941.634646296297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45941.634646296297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45941.634646296297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45941.634646296297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45941.634646296297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45941.634646296297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45941.634646296297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45941.634646296297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45941.634646296297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45941.634646296297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45941.634646296297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45941.634646296297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45941.634646296297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45941.634646296297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45941.634646296297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45941.634646296297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45941.634646296297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45941.634646296297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45941.634646296297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45941.634646296297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45941.634646296297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45941.634646296297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45941.634646296297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45941.634646296297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45941.634646296297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45941.634646296297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45941.634646296297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45941.634646296297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45941.634646296297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45941.634646296297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45941.634646296297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45941.634646296297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45941.634646296297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45941.634646296297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45941.634646296297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45941.634646296297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45941.634646296297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45941.634646296297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45941.634646296297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45941.634646296297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45941.634646296297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45941.634646296297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45941.634646296297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45941.634646296297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45941.634646296297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45941.634646296297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45941.634646296297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45941.634646296297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45941.634646296297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45941.634646296297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45941.634646296297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45941.634646296297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45941.634646296297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45941.634646296297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45941.634646296297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45941.634646296297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45941.634646296297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45941.634646296297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45941.634646296297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45941.634646296297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45941.634646296297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45941.634646296297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45941.634646296297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45941.634646296297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45941.634646296297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45941.634646296297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45941.634646296297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45941.634646296297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45941.634646296297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45941.634646296297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45941.634646296297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45941.634646296297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45941.634646296297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45941.634646296297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45941.634646296297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45941.634646296297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45941.634646296297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45941.634646296297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45941.634646296297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45941.634646296297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45941.634646296297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45941.634646296297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45941.634646296297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45941.634646296297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45941.634646296297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45941.634646296297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45941.634646296297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45941.634646296297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45941.634646296297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45941.634646296297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45941.634646296297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45941.634646296297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45941.634646296297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45941.634646296297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45941.634646296297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45941.634646296297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45941.634646296297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45941.634646296297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45941.634646296297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45941.634646296297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45941.634646296297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45941.634646296297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45941.634646296297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45941.634646296297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45941.634646296297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45941.634646296297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45941.634646296297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45941.634646296297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45941.634646296297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45941.634646296297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45941.634646296297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45941.634646296297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45941.634646296297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45941.634646296297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45941.634646296297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45941.634646296297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45941.634646296297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45941.634646296297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45941.634646296297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45941.634646296297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45941.634646296297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45941.634646296297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45941.634646296297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45941.634646296297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45941.634646296297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45941.634646296297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45941.634646296297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45941.634646296297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45941.634646296297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45941.634646296297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45941.634646296297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45941.634646296297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45941.634646296297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45941.634646296297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45941.634646296297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45941.634646296297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45941.634646296297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45941.634646296297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45941.634646296297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45941.634646296297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45941.634646296297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45941.634646296297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45941.634646296297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45941.634646296297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45941.634646296297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45941.634646296297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45941.634646296297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45941.634646296297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45941.634646296297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45941.634646296297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45941.634646296297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45941.634646296297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45941.634646296297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45941.634646296297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45941.634646296297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45941.634646296297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45941.634646296297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45941.634646296297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45941.634646296297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45941.634646296297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45941.634646296297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45941.634646296297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45941.634646296297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45941.634646296297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45941.634646296297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45941.634646296297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45941.634646296297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45941.634646296297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45941.634646296297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45941.634646296297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45941.634646296297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45941.634646296297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45941.634646296297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45941.634646296297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45941.634646296297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45941.634646296297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45941.634646296297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45941.634646296297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45941.634646296297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45941.634646296297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45941.634646296297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45941.634646296297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45941.634646296297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45941.634646296297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45941.634646296297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45941.634646296297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45941.634646296297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45941.634646296297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45941.634646296297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45941.634646296297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45941.634646296297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45941.634646296297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45941.634646296297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45941.634646296297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45941.634646296297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45941.634646296297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45941.634646296297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45941.634646296297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45941.634646296297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45941.634646296297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45941.634646296297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45941.634646296297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45941.634646296297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45941.634646296297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45941.634646296297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45941.634646296297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45941.634646296297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45941.634646296297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45941.634646296297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45941.634646296297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45941.634646296297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45941.634646296297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45941.634646296297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45941.634646296297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45941.634646296297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45941.634646296297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45941.634646296297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45941.634646296297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45941.634646296297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45941.634646296297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45941.634646296297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45941.634646296297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45941.634646296297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45941.634646296297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45941.634646296297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45941.634646296297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45941.634646296297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45941.634646296297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45941.634646296297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45941.634646296297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45941.634646296297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45941.634646296297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45941.634646296297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45941.634646296297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45941.634646296297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45941.634646296297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45941.634646296297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45941.634646296297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45941.634646296297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45941.634646296297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45941.634646296297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45941.634646296297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45941.634646296297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45941.634646296297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45941.634646296297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45941.634646296297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45941.634646296297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45941.634646296297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45941.634646296297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45941.634646296297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45941.634646296297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45941.634646296297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45941.634646296297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45941.634646296297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45941.634646296297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45941.634646296297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45941.634646296297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45941.634646296297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45941.634646296297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45941.634646296297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45941.634646296297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45941.634646296297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45941.634646296297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45941.634646296297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45941.634646296297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45941.634646296297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45941.634646296297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45941.634646296297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45941.634646296297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45941.634646296297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45941.634646296297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45941.634646296297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45941.634646296297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238.15392870370124</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45941.634646296297</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45941.634646296297</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39064</v>
      </c>
      <c r="E5" s="101"/>
      <c r="F5" s="128"/>
      <c r="G5" s="129">
        <f ca="1">IFERROR(NOW()-F5,"")</f>
        <v>45941.634646296297</v>
      </c>
      <c r="H5" s="128"/>
      <c r="I5" s="124" t="str">
        <f>IFERROR(VLOOKUP(D5,DB!A:F,6,0),"")</f>
        <v>SCECO+STB</v>
      </c>
      <c r="J5" s="124" t="str">
        <f>IFERROR(VLOOKUP(D5,DB!A:G,7,0),"")</f>
        <v>Vandalized</v>
      </c>
      <c r="K5" s="130"/>
      <c r="L5" s="126" t="str">
        <f>IFERROR(VLOOKUP(D5,DB!A:I,9,0),"")</f>
        <v>Latis</v>
      </c>
    </row>
    <row r="6" spans="1:16" ht="15" customHeight="1">
      <c r="A6" s="124"/>
      <c r="B6" s="124" t="str">
        <f>IFERROR(VLOOKUP(D6,DB!A:K,11,0),"")</f>
        <v/>
      </c>
      <c r="C6" s="125"/>
      <c r="D6" s="96"/>
      <c r="E6" s="101"/>
      <c r="F6" s="128"/>
      <c r="G6" s="129">
        <f ca="1">IFERROR(NOW()-F6,"")</f>
        <v>45941.634646296297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45941.634646296297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45941.634646296297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45941.634646296297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45941.634646296297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45941.634646296297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45941.634646296297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45941.634646296297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45941.634646296297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45941.634646296297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45941.634646296297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45941.634646296297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45941.634646296297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45941.634646296297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45941.634646296297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45941.634646296297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45941.634646296297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45941.634646296297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45941.634646296297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45941.634646296297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45941.634646296297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45941.634646296297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45941.634646296297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45941.634646296297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45941.634646296297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45941.634646296297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45941.634646296297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45941.634646296297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45941.634646296297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45941.634646296297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45941.634646296297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45941.634646296297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45941.634646296297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45941.634646296297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45941.634646296297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45941.634646296297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45941.634646296297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45941.634646296297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45941.634646296297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45941.634646296297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45941.634646296297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45941.634646296297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45941.634646296297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45941.634646296297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45941.634646296297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45941.634646296297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45941.634646296297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45941.634646296297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45941.634646296297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45941.634646296297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45941.634646296297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45941.634646296297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45941.634646296297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45941.634646296297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45941.634646296297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45941.634646296297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45941.634646296297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45941.634646296297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45941.634646296297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45941.634646296297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45941.634646296297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45941.634646296297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45941.634646296297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45941.634646296297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45941.634646296297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45941.634646296297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45941.634646296297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45941.634646296297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45941.634646296297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45941.634646296297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45941.634646296297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45941.634646296297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45941.634646296297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45941.634646296297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45941.634646296297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45941.634646296297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45941.634646296297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45941.634646296297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45941.634646296297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45941.634646296297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45941.634646296297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45941.634646296297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45941.634646296297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45941.634646296297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45941.634646296297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45941.634646296297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45941.634646296297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45941.634646296297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45941.634646296297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45941.634646296297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45941.634646296297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45941.634646296297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45941.634646296297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45941.634646296297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45941.634646296297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45941.634646296297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45941.634646296297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45941.634646296297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45941.634646296297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45941.634646296297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45941.634646296297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45941.634646296297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45941.634646296297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45941.634646296297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45941.634646296297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45941.634646296297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45941.634646296297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45941.634646296297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45941.634646296297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45941.634646296297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45941.634646296297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45941.634646296297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45941.634646296297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45941.634646296297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45941.634646296297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45941.634646296297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45941.634646296297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45941.634646296297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45941.634646296297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45941.634646296297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45941.634646296297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45941.634646296297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45941.634646296297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45941.634646296297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45941.634646296297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45941.634646296297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45941.634646296297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45941.634646296297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45941.634646296297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45941.634646296297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45941.634646296297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45941.634646296297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45941.634646296297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45941.634646296297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45941.634646296297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45941.634646296297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45941.634646296297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45941.634646296297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45941.634646296297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45941.634646296297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45941.634646296297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45941.634646296297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45941.634646296297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45941.634646296297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45941.634646296297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45941.634646296297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45941.634646296297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45941.634646296297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45941.634646296297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45941.634646296297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45941.634646296297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45941.634646296297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45941.634646296297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45941.634646296297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45941.634646296297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45941.634646296297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45941.634646296297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45941.634646296297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45941.634646296297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45941.634646296297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45941.634646296297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45941.634646296297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45941.634646296297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45941.634646296297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45941.634646296297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45941.634646296297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45941.634646296297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45941.634646296297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45941.634646296297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45941.634646296297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45941.634646296297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45941.634646296297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45941.634646296297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45941.634646296297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45941.634646296297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45941.634646296297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45941.634646296297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45941.634646296297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45941.634646296297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45941.634646296297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45941.634646296297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45941.634646296297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45941.634646296297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45941.634646296297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45941.634646296297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45941.634646296297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45941.634646296297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45941.634646296297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45941.634646296297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45941.634646296297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45941.634646296297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45941.634646296297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45941.634646296297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45941.634646296297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45941.634646296297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45941.634646296297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45941.634646296297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45941.634646296297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45941.634646296297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45941.634646296297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45941.634646296297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45941.634646296297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45941.634646296297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45941.634646296297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45941.634646296297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45941.634646296297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45941.634646296297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45941.634646296297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45941.634646296297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45941.634646296297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45941.634646296297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45941.634646296297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45941.634646296297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45941.634646296297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45941.634646296297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45941.634646296297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45941.634646296297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45941.634646296297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45941.634646296297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45941.634646296297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45941.634646296297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45941.634646296297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45941.634646296297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45941.634646296297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45941.634646296297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45941.634646296297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45941.634646296297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45941.634646296297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45941.634646296297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45941.634646296297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45941.634646296297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45941.634646296297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45941.634646296297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45941.634646296297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45941.634646296297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45941.634646296297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45941.634646296297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45941.634646296297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45941.634646296297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45941.634646296297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45941.634646296297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45941.634646296297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45941.634646296297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45941.634646296297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45941.634646296297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45941.634646296297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45941.634646296297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45941.634646296297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45941.634646296297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45941.634646296297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45941.634646296297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45941.634646296297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45941.634646296297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45941.634646296297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45941.634646296297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45941.634646296297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45941.634646296297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45941.634646296297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45941.634646296297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45941.634646296297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45941.634646296297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45941.634646296297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45941.634646296297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45941.634646296297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45941.634646296297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45941.634646296297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45941.634646296297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45941.634646296297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45941.634646296297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45941.634646296297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45941.634646296297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45941.634646296297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45941.634646296297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45941.634646296297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45941.634646296297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45941.634646296297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45941.634646296297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45941.634646296297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45941.634646296297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45941.634646296297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45941.634646296297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45941.634646296297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45941.634646296297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45941.634646296297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45941.634646296297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45941.634646296297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45941.634646296297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45941.634646296297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45941.634646296297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45941.634646296297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45941.634646296297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45941.634646296297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45941.634646296297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45941.634646296297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45941.634646296297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45941.634646296297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45941.634646296297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45941.634646296297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45941.634646296297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45941.634646296297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45941.634646296297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45941.634646296297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45941.634646296297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45941.634646296297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45941.634646296297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45941.634646296297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45941.634646296297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45941.634646296297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45941.634646296297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45941.634646296297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45941.634646296297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45941.634646296297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45941.634646296297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45941.634646296297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45941.634646296297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45941.634646296297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45941.634646296297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45941.634646296297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45941.634646296297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45941.634646296297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45941.634646296297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45941.634646296297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45941.634646296297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45941.634646296297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45941.634646296297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45941.634646296297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45941.634646296297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45941.634646296297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45941.634646296297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45941.634646296297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45941.634646296297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45941.634646296297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45941.634646296297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45941.634646296297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45941.634646296297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45941.634646296297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45941.634646296297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45941.634646296297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45941.634646296297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45941.634646296297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45941.634646296297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45941.634646296297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45941.634646296297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45941.634646296297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45941.634646296297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45941.634646296297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45941.634646296297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45941.634646296297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45941.634646296297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45941.634646296297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45941.634646296297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45941.634646296297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45941.634646296297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45941.634646296297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45941.634646296297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45941.634646296297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45941.634646296297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45941.634646296297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45941.634646296297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45941.634646296297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45941.634646296297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45941.634646296297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45941.634646296297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45941.634646296297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45941.634646296297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45941.634646296297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45941.634646296297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45941.634646296297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45941.634646296297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45941.634646296297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45941.634646296297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45941.634646296297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45941.634646296297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45941.634646296297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45941.634646296297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45941.634646296297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45941.634646296297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45941.634646296297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45941.634646296297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45941.634646296297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45941.634646296297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45941.634646296297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45941.634646296297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45941.634646296297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45941.634646296297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45941.634646296297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45941.634646296297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45941.634646296297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45941.634646296297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45941.634646296297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45941.634646296297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45941.634646296297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45941.634646296297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45941.634646296297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45941.634646296297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45941.634646296297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45941.634646296297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45941.634646296297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45941.634646296297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45941.634646296297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45941.634646296297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45941.634646296297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45941.634646296297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45941.634646296297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45941.634646296297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45941.634646296297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45941.634646296297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45941.634646296297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45941.634646296297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45941.634646296297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45941.634646296297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45941.634646296297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45941.634646296297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45941.634646296297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45941.634646296297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45941.634646296297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45941.634646296297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45941.634646296297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45941.634646296297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45941.634646296297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45941.634646296297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45941.634646296297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45941.634646296297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39065</v>
      </c>
      <c r="B2" s="37" t="str">
        <f>IFERROR(VLOOKUP(D2,DB!A:K,11,0),"")</f>
        <v>R5</v>
      </c>
      <c r="C2" s="37">
        <v>3</v>
      </c>
      <c r="D2" s="123" t="s">
        <v>36000</v>
      </c>
      <c r="E2" s="37" t="s">
        <v>38964</v>
      </c>
      <c r="F2" s="38">
        <v>45891.832060185188</v>
      </c>
      <c r="G2" s="155">
        <f ca="1">IFERROR(NOW()-F2,"")</f>
        <v>49.802586111109122</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5">
        <f t="shared" ref="G3" ca="1" si="0">IFERROR(NOW()-F3,"")</f>
        <v>15.445768981480796</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123"/>
      <c r="E4" s="37"/>
      <c r="F4" s="38"/>
      <c r="G4" s="39">
        <f t="shared" ref="G4:G29" ca="1" si="1">IFERROR(NOW()-F4,"")</f>
        <v>45941.634646296297</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45941.634646296297</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45941.634646296297</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45941.634646296297</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45941.634646296297</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45941.634646296297</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45941.634646296297</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45941.634646296297</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45941.634646296297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45941.634646296297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45941.634646296297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45941.634646296297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45941.634646296297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45941.634646296297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45941.634646296297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45941.634646296297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45941.634646296297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45941.634646296297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45941.634646296297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45941.634646296297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45941.634646296297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45941.634646296297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45941.634646296297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45941.634646296297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45941.634646296297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45941.634646296297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45941.634646296297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45941.634646296297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45941.634646296297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45941.634646296297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45941.634646296297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45941.634646296297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45941.634646296297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45941.634646296297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45941.634646296297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45941.634646296297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45941.634646296297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45941.634646296297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45941.634646296297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45941.634646296297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45941.634646296297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45941.634646296297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45941.634646296297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45941.634646296297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45941.634646296297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45941.634646296297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45941.634646296297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45941.634646296297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45941.634646296297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45941.634646296297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45941.634646296297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45941.634646296297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45941.634646296297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45941.634646296297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45941.634646296297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45941.634646296297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45941.634646296297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45941.634646296297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45941.634646296297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45941.634646296297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45941.634646296297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45941.634646296297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45941.634646296297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45941.634646296297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45941.634646296297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45941.634646296297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45941.634646296297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45941.634646296297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45941.634646296297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45941.634646296297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45941.634646296297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45941.634646296297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45941.634646296297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45941.634646296297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45941.634646296297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45941.634646296297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45941.634646296297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45941.634646296297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45941.634646296297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45941.634646296297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45941.634646296297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45941.634646296297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45941.634646296297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45941.634646296297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45941.634646296297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45941.634646296297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45941.634646296297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45941.634646296297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45941.634646296297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14.861799074074952</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2.1055837962994701</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7.7536740740761161</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0.61068796296603978</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1</v>
      </c>
      <c r="D6" s="106" t="s">
        <v>37777</v>
      </c>
      <c r="E6" s="153" t="s">
        <v>38964</v>
      </c>
      <c r="F6" s="110">
        <v>45941.521770833337</v>
      </c>
      <c r="G6" s="78">
        <f ca="1">IFERROR(NOW()-F6,"-")</f>
        <v>0.11287546296080109</v>
      </c>
      <c r="H6" s="110">
        <v>45941.515902777777</v>
      </c>
      <c r="I6" s="106" t="str">
        <f>IFERROR(VLOOKUP(D6,DB!A:F,6,0),"")</f>
        <v>Generator-SG</v>
      </c>
      <c r="J6" s="105" t="str">
        <f>IFERROR(VLOOKUP(D6,DB!A:G,7,0),"")</f>
        <v>Vandalized</v>
      </c>
      <c r="K6" s="111" t="s">
        <v>39078</v>
      </c>
      <c r="L6" s="112" t="str">
        <f>IFERROR(VLOOKUP(D6,DB!A:I,9,0),"")</f>
        <v>Latis</v>
      </c>
    </row>
    <row r="7" spans="1:16383" ht="31.5" customHeight="1">
      <c r="A7" s="107" t="s">
        <v>39079</v>
      </c>
      <c r="B7" s="106" t="str">
        <f>IFERROR(VLOOKUP(D7,DB!A:K,11,0),"")</f>
        <v>R6</v>
      </c>
      <c r="C7" s="108">
        <v>1</v>
      </c>
      <c r="D7" s="106" t="s">
        <v>33691</v>
      </c>
      <c r="E7" s="153" t="s">
        <v>38964</v>
      </c>
      <c r="F7" s="110"/>
      <c r="G7" s="78">
        <f ca="1">IFERROR(NOW()-F7,"-")</f>
        <v>45941.634646296297</v>
      </c>
      <c r="H7" s="110">
        <v>45941.588900462964</v>
      </c>
      <c r="I7" s="106" t="str">
        <f>IFERROR(VLOOKUP(D7,DB!A:F,6,0),"")</f>
        <v>SCECO</v>
      </c>
      <c r="J7" s="105" t="str">
        <f>IFERROR(VLOOKUP(D7,DB!A:G,7,0),"")</f>
        <v>Vandalized</v>
      </c>
      <c r="K7" s="111" t="s">
        <v>39080</v>
      </c>
      <c r="L7" s="112" t="str">
        <f>IFERROR(VLOOKUP(D7,DB!A:I,9,0),"")</f>
        <v>Latis</v>
      </c>
    </row>
    <row r="8" spans="1:16383" ht="31.5" customHeight="1">
      <c r="A8" s="107"/>
      <c r="B8" s="106" t="str">
        <f>IFERROR(VLOOKUP(D8,DB!A:K,11,0),"")</f>
        <v/>
      </c>
      <c r="C8" s="108"/>
      <c r="D8" s="106"/>
      <c r="E8" s="109"/>
      <c r="F8" s="110"/>
      <c r="G8" s="78">
        <f ca="1">IFERROR(NOW()-F8,"-")</f>
        <v>45941.634646296297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45941.634646296297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45941.634646296297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45941.634646296297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45941.634646296297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45941.634646296297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45941.634646296297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45941.634646296297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45941.634646296297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45941.634646296297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45941.634646296297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45941.634646296297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45941.634646296297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45941.634646296297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45941.634646296297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45941.634646296297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45941.634646296297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45941.634646296297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45941.634646296297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45941.634646296297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45941.634646296297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45941.634646296297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45941.634646296297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45941.634646296297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45941.634646296297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45941.634646296297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45941.634646296297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45941.634646296297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45941.634646296297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45941.634646296297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45941.634646296297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45941.634646296297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45941.634646296297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45941.634646296297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45941.634646296297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45941.634646296297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45941.634646296297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45941.634646296297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45941.634646296297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45941.634646296297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45941.634646296297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45941.634646296297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45941.634646296297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45941.634646296297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45941.634646296297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45941.634646296297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45941.634646296297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45941.634646296297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45941.634646296297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45941.634646296297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45941.634646296297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45941.634646296297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45941.634646296297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45941.634646296297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45941.634646296297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45941.634646296297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45941.634646296297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45941.634646296297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45941.634646296297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45941.634646296297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45941.634646296297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45941.634646296297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45941.634646296297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45941.634646296297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45941.634646296297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45941.634646296297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45941.634646296297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45941.634646296297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45941.634646296297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45941.634646296297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45941.634646296297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45941.634646296297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45941.634646296297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45941.634646296297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45941.634646296297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45941.634646296297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45941.634646296297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45941.634646296297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45941.634646296297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45941.634646296297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45941.634646296297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45941.634646296297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45941.634646296297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45941.634646296297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45941.634646296297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45941.634646296297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45941.634646296297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45941.634646296297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45941.634646296297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45941.634646296297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45941.634646296297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45941.634646296297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45941.634646296297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45941.634646296297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45941.634646296297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45941.634646296297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45941.634646296297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45941.634646296297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45941.634646296297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45941.634646296297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45941.634646296297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45941.634646296297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45941.634646296297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45941.634646296297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45941.634646296297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45941.634646296297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45941.634646296297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45941.634646296297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45941.634646296297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45941.634646296297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45941.634646296297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45941.634646296297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45941.634646296297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45941.634646296297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45941.634646296297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45941.634646296297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45941.634646296297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45941.634646296297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45941.634646296297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45941.634646296297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45941.634646296297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45941.634646296297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45941.634646296297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45941.634646296297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45941.634646296297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45941.634646296297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45941.634646296297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45941.634646296297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45941.634646296297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45941.634646296297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45941.634646296297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45941.634646296297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45941.634646296297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45941.634646296297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45941.634646296297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45941.634646296297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45941.634646296297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45941.634646296297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45941.634646296297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45941.634646296297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45941.634646296297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45941.634646296297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45941.634646296297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45941.634646296297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45941.634646296297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45941.634646296297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45941.634646296297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45941.634646296297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45941.634646296297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45941.634646296297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45941.634646296297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45941.634646296297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45941.634646296297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45941.634646296297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45941.634646296297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45941.634646296297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45941.634646296297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45941.634646296297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45941.634646296297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45941.634646296297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45941.634646296297</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