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920" documentId="13_ncr:1_{F6CB121F-512D-4AA6-A0C1-0FB36C537598}" xr6:coauthVersionLast="47" xr6:coauthVersionMax="47" xr10:uidLastSave="{F87C6B40-6FB9-4B98-A7B2-686F1722C746}"/>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<sst xmlns="http://schemas.openxmlformats.org/spreadsheetml/2006/main" count="178584" uniqueCount="39079">
  <si>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</si>
  <si>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</si>
  <si>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</si>
  <si>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</si>
  <si>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</si>
  <si>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</si>
  <si>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</si>
  <si>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</si>
  <si>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</si>
  <si>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</si>
  <si>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</si>
  <si>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</si>
  <si>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</si>
  <si>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</si>
  <si>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</si>
  <si>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</si>
  <si>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</si>
  <si>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</si>
  <si>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</si>
  <si>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</si>
  <si>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</si>
  <si>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</si>
  <si>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</si>
  <si>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</si>
  <si>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</si>
  <si>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</si>
  <si>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</si>
  <si>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</si>
  <si>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</si>
  <si>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</si>
  <si>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</si>
  <si>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</si>
  <si>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</si>
  <si>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</si>
  <si>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</si>
  <si>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</si>
  <si>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</si>
  <si>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</si>
  <si>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</si>
  <si>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</si>
  <si>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</si>
  <si>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</si>
  <si>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</si>
  <si>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</si>
  <si>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</si>
  <si>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</si>
  <si>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</si>
  <si>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</si>
  <si>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</si>
  <si>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</si>
  <si>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</si>
  <si>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</si>
  <si>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</si>
  <si>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</si>
  <si>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</si>
  <si>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</si>
  <si>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</si>
  <si>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</si>
  <si>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</si>
  <si>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</si>
  <si>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</si>
  <si>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</si>
  <si>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</si>
  <si>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</si>
  <si>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</si>
  <si>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</si>
  <si>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</si>
  <si>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</si>
  <si>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</si>
  <si>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</si>
  <si>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</si>
  <si>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</si>
  <si>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</si>
  <si>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</si>
  <si>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</si>
  <si>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</si>
  <si>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</si>
  <si>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</si>
  <si>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</si>
  <si>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</si>
  <si>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</si>
  <si>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</si>
  <si>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</si>
  <si>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</si>
  <si>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</si>
  <si>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</si>
  <si>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</si>
  <si>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</si>
  <si>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</si>
  <si>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</si>
  <si>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</si>
  <si>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</si>
  <si>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</si>
  <si>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</si>
  <si>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</si>
  <si>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</si>
  <si>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</si>
  <si>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</si>
  <si>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</si>
  <si>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</si>
  <si>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</si>
  <si>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</si>
  <si>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</si>
  <si>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</si>
  <si>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</si>
  <si>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</si>
  <si>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</si>
  <si>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</si>
  <si>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</si>
  <si>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</si>
  <si>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</si>
  <si>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</si>
  <si>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</si>
  <si>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</si>
  <si>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</si>
  <si>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</si>
  <si>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</si>
  <si>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</si>
  <si>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</si>
  <si>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</si>
  <si>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</si>
  <si>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</si>
  <si>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</si>
  <si>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</si>
  <si>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</si>
  <si>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</si>
  <si>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</si>
  <si>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</si>
  <si>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</si>
  <si>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</si>
  <si>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</si>
  <si>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</si>
  <si>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</si>
  <si>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</si>
  <si>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</si>
  <si>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</si>
  <si>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</si>
  <si>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</si>
  <si>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</si>
  <si>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</si>
  <si>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</si>
  <si>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</si>
  <si>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</si>
  <si>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</si>
  <si>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</si>
  <si>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</si>
  <si>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</si>
  <si>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</si>
  <si>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</si>
  <si>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</si>
  <si>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</si>
  <si>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</si>
  <si>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</si>
  <si>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</si>
  <si>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</si>
  <si>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</si>
  <si>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</si>
  <si>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</si>
  <si>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</si>
  <si>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</si>
  <si>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</si>
  <si>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</si>
  <si>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</si>
  <si>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</si>
  <si>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</si>
  <si>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</si>
  <si>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</si>
  <si>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</si>
  <si>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</si>
  <si>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</si>
  <si>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</si>
  <si>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</si>
  <si>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</si>
  <si>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</si>
  <si>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</si>
  <si>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</si>
  <si>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</si>
  <si>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</si>
  <si>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</si>
  <si>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</si>
  <si>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</si>
  <si>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</si>
  <si>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</si>
  <si>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</si>
  <si>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</si>
  <si>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</si>
  <si>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</si>
  <si>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</si>
  <si>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</si>
  <si>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</si>
  <si>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</si>
  <si>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</si>
  <si>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</si>
  <si>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</si>
  <si>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</si>
  <si>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</si>
  <si>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</si>
  <si>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</si>
  <si>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</si>
  <si>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</si>
  <si>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</si>
  <si>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</si>
  <si>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</si>
  <si>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</si>
  <si>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</si>
  <si>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</si>
  <si>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</si>
  <si>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</si>
  <si>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</si>
  <si>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</si>
  <si>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</si>
  <si>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</si>
  <si>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</si>
  <si>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</si>
  <si>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</si>
  <si>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</si>
  <si>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</si>
  <si>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</si>
  <si>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</si>
  <si>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</si>
  <si>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</si>
  <si>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</si>
  <si>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</si>
  <si>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</si>
  <si>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</si>
  <si>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</si>
  <si>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</si>
  <si>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</si>
  <si>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</si>
  <si>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</si>
  <si>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</si>
  <si>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</si>
  <si>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</si>
  <si>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</si>
  <si>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</si>
  <si>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</si>
  <si>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</si>
  <si>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</si>
  <si>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</si>
  <si>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</si>
  <si>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</si>
  <si>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</si>
  <si>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</si>
  <si>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</si>
  <si>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</si>
  <si>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</si>
  <si>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</si>
  <si>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</si>
  <si>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</si>
  <si>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</si>
  <si>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</si>
  <si>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</si>
  <si>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</si>
  <si>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</si>
  <si>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</si>
  <si>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</si>
  <si>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</si>
  <si>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</si>
  <si>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</si>
  <si>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</si>
  <si>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</si>
  <si>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</si>
  <si>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</si>
  <si>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</si>
  <si>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</si>
  <si>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</si>
  <si>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</si>
  <si>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</si>
  <si>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</si>
  <si>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</si>
  <si>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</si>
  <si>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</si>
  <si>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</si>
  <si>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</si>
  <si>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</si>
  <si>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</si>
  <si>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</si>
  <si>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</si>
  <si>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</si>
  <si>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</si>
  <si>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</si>
  <si>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</si>
  <si>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</si>
  <si>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</si>
  <si>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</si>
  <si>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</si>
  <si>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</si>
  <si>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</si>
  <si>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</si>
  <si>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</si>
  <si>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</si>
  <si>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</si>
  <si>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</si>
  <si>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</si>
  <si>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</si>
  <si>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</si>
  <si>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</si>
  <si>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</si>
  <si>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</si>
  <si>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</si>
  <si>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</si>
  <si>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</si>
  <si>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</si>
  <si>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</si>
  <si>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</si>
  <si>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</si>
  <si>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</si>
  <si>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</si>
  <si>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</si>
  <si>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</si>
  <si>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</si>
  <si>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</si>
  <si>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</si>
  <si>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</si>
  <si>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</si>
  <si>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</si>
  <si>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</si>
  <si>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</si>
  <si>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</si>
  <si>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</si>
  <si>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</si>
  <si>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</si>
  <si>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</si>
  <si>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</si>
  <si>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</si>
  <si>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</si>
  <si>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</si>
  <si>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</si>
  <si>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</si>
  <si>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</si>
  <si>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</si>
  <si>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</si>
  <si>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</si>
  <si>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</si>
  <si>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</si>
  <si>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</si>
  <si>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</si>
  <si>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</si>
  <si>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</si>
  <si>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</si>
  <si>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</si>
  <si>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</si>
  <si>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</si>
  <si>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</si>
  <si>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</si>
  <si>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</si>
  <si>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</si>
  <si>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</si>
  <si>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</si>
  <si>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</si>
  <si>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</si>
  <si>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</si>
  <si>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</si>
  <si>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</si>
  <si>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</si>
  <si>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</si>
  <si>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</si>
  <si>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</si>
  <si>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</si>
  <si>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</si>
  <si>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</si>
  <si>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</si>
  <si>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</si>
  <si>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</si>
  <si>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</si>
  <si>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</si>
  <si>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</si>
  <si>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</si>
  <si>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</si>
  <si>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</si>
  <si>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</si>
  <si>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</si>
  <si>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</si>
  <si>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</si>
  <si>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</si>
  <si>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</si>
  <si>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</si>
  <si>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</si>
  <si>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</si>
  <si>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</si>
  <si>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</si>
  <si>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</si>
  <si>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</si>
  <si>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</si>
  <si>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</si>
  <si>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</si>
  <si>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</si>
  <si>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</si>
  <si>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</si>
  <si>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</si>
  <si>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</si>
  <si>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</si>
  <si>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</si>
  <si>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</si>
  <si>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</si>
  <si>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</si>
  <si>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</si>
  <si>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</si>
  <si>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</si>
  <si>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</si>
  <si>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</si>
  <si>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</si>
  <si>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</si>
  <si>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</si>
  <si>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</si>
  <si>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</si>
  <si>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</si>
  <si>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</si>
  <si>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</si>
  <si>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</si>
  <si>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</si>
  <si>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</si>
  <si>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</si>
  <si>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</si>
  <si>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</si>
  <si>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</si>
  <si>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</si>
  <si>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</si>
  <si>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</si>
  <si>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</si>
  <si>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</si>
  <si>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</si>
  <si>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</si>
  <si>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</si>
  <si>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</si>
  <si>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</si>
  <si>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</si>
  <si>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</si>
  <si>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</si>
  <si>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</si>
  <si>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</si>
  <si>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</si>
  <si>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</si>
  <si>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</si>
  <si>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</si>
  <si>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</si>
  <si>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</si>
  <si>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</si>
  <si>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</si>
  <si>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</si>
  <si>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</si>
  <si>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</si>
  <si>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</si>
  <si>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</si>
  <si>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</si>
  <si>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</si>
  <si>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</si>
  <si>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</si>
  <si>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</si>
  <si>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</si>
  <si>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</si>
  <si>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</si>
  <si>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</si>
  <si>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</si>
  <si>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</si>
  <si>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</si>
  <si>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</si>
  <si>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</si>
  <si>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</si>
  <si>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</si>
  <si>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</si>
  <si>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</si>
  <si>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</si>
  <si>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</si>
  <si>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</si>
  <si>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</si>
  <si>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</si>
  <si>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</si>
  <si>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</si>
  <si>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</si>
  <si>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</si>
  <si>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</si>
  <si>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</si>
  <si>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</si>
  <si>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</si>
  <si>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</si>
  <si>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</si>
  <si>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</si>
  <si>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</si>
  <si>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</si>
  <si>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</si>
  <si>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</si>
  <si>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</si>
  <si>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</si>
  <si>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</si>
  <si>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</si>
  <si>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</si>
  <si>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</si>
  <si>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</si>
  <si>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</si>
  <si>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</si>
  <si>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</si>
  <si>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</si>
  <si>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</si>
  <si>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</si>
  <si>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</si>
  <si>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</si>
  <si>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</si>
  <si>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</si>
  <si>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</si>
  <si>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</si>
  <si>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</si>
  <si>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</si>
  <si>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</si>
  <si>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</si>
  <si>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</si>
  <si>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</si>
  <si>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</si>
  <si>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</si>
  <si>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</si>
  <si>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</si>
  <si>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</si>
  <si>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</si>
  <si>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</si>
  <si>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</si>
  <si>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</si>
  <si>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</si>
  <si>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</si>
  <si>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</si>
  <si>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</si>
  <si>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</si>
  <si>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</si>
  <si>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</si>
  <si>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</si>
  <si>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</si>
  <si>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</si>
  <si>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</si>
  <si>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</si>
  <si>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</si>
  <si>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</si>
  <si>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</si>
  <si>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</si>
  <si>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</si>
  <si>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</si>
  <si>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</si>
  <si>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</si>
  <si>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</si>
  <si>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</si>
  <si>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</si>
  <si>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</si>
  <si>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</si>
  <si>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</si>
  <si>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</si>
  <si>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</si>
  <si>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</si>
  <si>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</si>
  <si>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</si>
  <si>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</si>
  <si>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</si>
  <si>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</si>
  <si>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</si>
  <si>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</si>
  <si>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</si>
  <si>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</si>
  <si>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</si>
  <si>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</si>
  <si>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</si>
  <si>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</si>
  <si>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</si>
  <si>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</si>
  <si>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</si>
  <si>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</si>
  <si>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</si>
  <si>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</si>
  <si>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</si>
  <si>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</si>
  <si>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</si>
  <si>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</si>
  <si>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</si>
  <si>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</si>
  <si>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</si>
  <si>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</si>
  <si>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</si>
  <si>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</si>
  <si>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</si>
  <si>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</si>
  <si>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</si>
  <si>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</si>
  <si>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</si>
  <si>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</si>
  <si>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</si>
  <si>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</si>
  <si>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</si>
  <si>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</si>
  <si>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</si>
  <si>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</si>
  <si>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</si>
  <si>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</si>
  <si>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</si>
  <si>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</si>
  <si>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</si>
  <si>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</si>
  <si>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</si>
  <si>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</si>
  <si>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</si>
  <si>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</si>
  <si>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</si>
  <si>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</si>
  <si>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</si>
  <si>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</si>
  <si>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</si>
  <si>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</si>
  <si>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</si>
  <si>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</si>
  <si>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</si>
  <si>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</si>
  <si>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</si>
  <si>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</si>
  <si>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</si>
  <si>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</si>
  <si>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</si>
  <si>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</si>
  <si>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</si>
  <si>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</si>
  <si>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</si>
  <si>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</si>
  <si>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</si>
  <si>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</si>
  <si>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</si>
  <si>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</si>
  <si>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</si>
  <si>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</si>
  <si>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</si>
  <si>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</si>
  <si>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</si>
  <si>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</si>
  <si>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</si>
  <si>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</si>
  <si>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</si>
  <si>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</si>
  <si>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</si>
  <si>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</si>
  <si>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</si>
  <si>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</si>
  <si>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</si>
  <si>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</si>
  <si>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</si>
  <si>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</si>
  <si>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</si>
  <si>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</si>
  <si>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</si>
  <si>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</si>
  <si>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</si>
  <si>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</si>
  <si>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</si>
  <si>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</si>
  <si>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</si>
  <si>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</si>
  <si>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</si>
  <si>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</si>
  <si>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</si>
  <si>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</si>
  <si>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</si>
  <si>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</si>
  <si>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</si>
  <si>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</si>
  <si>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</si>
  <si>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</si>
  <si>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</si>
  <si>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</si>
  <si>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</si>
  <si>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</si>
  <si>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</si>
  <si>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</si>
  <si>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</si>
  <si>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</si>
  <si>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</si>
  <si>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</si>
  <si>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</si>
  <si>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</si>
  <si>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</si>
  <si>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</si>
  <si>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</si>
  <si>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</si>
  <si>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</si>
  <si>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</si>
  <si>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</si>
  <si>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</si>
  <si>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</si>
  <si>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</si>
  <si>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</si>
  <si>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</si>
  <si>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</si>
  <si>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</si>
  <si>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</si>
  <si>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</si>
  <si>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</si>
  <si>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</si>
  <si>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</si>
  <si>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</si>
  <si>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</si>
  <si>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</si>
  <si>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</si>
  <si>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</si>
  <si>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</si>
  <si>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</si>
  <si>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</si>
  <si>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</si>
  <si>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</si>
  <si>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</si>
  <si>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</si>
  <si>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</si>
  <si>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</si>
  <si>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</si>
  <si>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</si>
  <si>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</si>
  <si>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</si>
  <si>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</si>
  <si>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</si>
  <si>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</si>
  <si>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</si>
  <si>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</si>
  <si>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</si>
  <si>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</si>
  <si>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</si>
  <si>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</si>
  <si>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</si>
  <si>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</si>
  <si>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</si>
  <si>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</si>
  <si>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</si>
  <si>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</si>
  <si>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</si>
  <si>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</si>
  <si>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</si>
  <si>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</si>
  <si>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</si>
  <si>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</si>
  <si>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</si>
  <si>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</si>
  <si>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</si>
  <si>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</si>
  <si>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</si>
  <si>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</si>
  <si>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</si>
  <si>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</si>
  <si>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</si>
  <si>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</si>
  <si>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</si>
  <si>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</si>
  <si>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</si>
  <si>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</si>
  <si>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</si>
  <si>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</si>
  <si>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</si>
  <si>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</si>
  <si>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</si>
  <si>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</si>
  <si>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</si>
  <si>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</si>
  <si>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</si>
  <si>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</si>
  <si>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</si>
  <si>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</si>
  <si>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</si>
  <si>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</si>
  <si>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</si>
  <si>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</si>
  <si>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</si>
  <si>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</si>
  <si>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</si>
  <si>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</si>
  <si>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</si>
  <si>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</si>
  <si>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</si>
  <si>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</si>
  <si>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</si>
  <si>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</si>
  <si>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</si>
  <si>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</si>
  <si>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</si>
  <si>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</si>
  <si>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</si>
  <si>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</si>
  <si>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</si>
  <si>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</si>
  <si>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</si>
  <si>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</si>
  <si>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</si>
  <si>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</si>
  <si>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</si>
  <si>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</si>
  <si>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</si>
  <si>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</si>
  <si>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</si>
  <si>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</si>
  <si>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</si>
  <si>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</si>
  <si>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</si>
  <si>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</si>
  <si>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</si>
  <si>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</si>
  <si>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</si>
  <si>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</si>
  <si>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</si>
  <si>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</si>
  <si>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</si>
  <si>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</si>
  <si>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</si>
  <si>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</si>
  <si>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</si>
  <si>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</si>
  <si>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</si>
  <si>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</si>
  <si>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</si>
  <si>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</si>
  <si>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</si>
  <si>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</si>
  <si>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</si>
  <si>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</si>
  <si>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</si>
  <si>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</si>
  <si>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</si>
  <si>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</si>
  <si>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</si>
  <si>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</si>
  <si>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</si>
  <si>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</si>
  <si>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</si>
  <si>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</si>
  <si>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</si>
  <si>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</si>
  <si>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</si>
  <si>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</si>
  <si>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</si>
  <si>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</si>
  <si>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</si>
  <si>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</si>
  <si>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</si>
  <si>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</si>
  <si>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</si>
  <si>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</si>
  <si>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</si>
  <si>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</si>
  <si>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</si>
  <si>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</si>
  <si>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</si>
  <si>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</si>
  <si>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</si>
  <si>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</si>
  <si>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</si>
  <si>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</si>
  <si>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</si>
  <si>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</si>
  <si>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</si>
  <si>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</si>
  <si>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</si>
  <si>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</si>
  <si>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</si>
  <si>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</si>
  <si>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</si>
  <si>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</si>
  <si>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</si>
  <si>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</si>
  <si>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</si>
  <si>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</si>
  <si>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</si>
  <si>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</si>
  <si>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</si>
  <si>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</si>
  <si>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</si>
  <si>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</si>
  <si>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</si>
  <si>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</si>
  <si>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</si>
  <si>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</si>
  <si>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</si>
  <si>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</si>
  <si>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</si>
  <si>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</si>
  <si>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</si>
  <si>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</si>
  <si>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</si>
  <si>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</si>
  <si>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</si>
  <si>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</si>
  <si>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</si>
  <si>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</si>
  <si>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</si>
  <si>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</si>
  <si>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</si>
  <si>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</si>
  <si>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</si>
  <si>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</si>
  <si>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</si>
  <si>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</si>
  <si>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</si>
  <si>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</si>
  <si>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</si>
  <si>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</si>
  <si>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</si>
  <si>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</si>
  <si>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</si>
  <si>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</si>
  <si>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</si>
  <si>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</si>
  <si>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</si>
  <si>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</si>
  <si>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</si>
  <si>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</si>
  <si>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</si>
  <si>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</si>
  <si>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</si>
  <si>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</si>
  <si>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</si>
  <si>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</si>
  <si>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</si>
  <si>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</si>
  <si>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</si>
  <si>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</si>
  <si>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</si>
  <si>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</si>
  <si>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</si>
  <si>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</si>
  <si>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</si>
  <si>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</si>
  <si>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</si>
  <si>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</si>
  <si>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</si>
  <si>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</si>
  <si>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</si>
  <si>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</si>
  <si>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</si>
  <si>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</si>
  <si>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</si>
  <si>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</si>
  <si>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</si>
  <si>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</si>
  <si>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</si>
  <si>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</si>
  <si>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</si>
  <si>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</si>
  <si>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</si>
  <si>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</si>
  <si>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</si>
  <si>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</si>
  <si>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</si>
  <si>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</si>
  <si>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</si>
  <si>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</si>
  <si>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</si>
  <si>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</si>
  <si>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</si>
  <si>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</si>
  <si>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</si>
  <si>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</si>
  <si>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</si>
  <si>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</si>
  <si>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</si>
  <si>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</si>
  <si>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</si>
  <si>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</si>
  <si>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</si>
  <si>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</si>
  <si>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</si>
  <si>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</si>
  <si>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</si>
  <si>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</si>
  <si>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</si>
  <si>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</si>
  <si>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</si>
  <si>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</si>
  <si>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</si>
  <si>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</si>
  <si>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</si>
  <si>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</si>
  <si>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</si>
  <si>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</si>
  <si>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</si>
  <si>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</si>
  <si>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</si>
  <si>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</si>
  <si>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</si>
  <si>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</si>
  <si>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</si>
  <si>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</si>
  <si>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</si>
  <si>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</si>
  <si>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</si>
  <si>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</si>
  <si>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</si>
  <si>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</si>
  <si>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</si>
  <si>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</si>
  <si>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</si>
  <si>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</si>
  <si>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</si>
  <si>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</si>
  <si>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</si>
  <si>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</si>
  <si>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</si>
  <si>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</si>
  <si>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</si>
  <si>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</si>
  <si>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</si>
  <si>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</si>
  <si>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</si>
  <si>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</si>
  <si>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</si>
  <si>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</si>
  <si>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</si>
  <si>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</si>
  <si>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</si>
  <si>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</si>
  <si>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</si>
  <si>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</si>
  <si>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</si>
  <si>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</si>
  <si>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</si>
  <si>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</si>
  <si>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</si>
  <si>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</si>
  <si>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</si>
  <si>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</si>
  <si>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</si>
  <si>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</si>
  <si>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</si>
  <si>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</si>
  <si>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</si>
  <si>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</si>
  <si>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</si>
  <si>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</si>
  <si>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</si>
  <si>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</si>
  <si>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</si>
  <si>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</si>
  <si>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</si>
  <si>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</si>
  <si>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</si>
  <si>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</si>
  <si>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</si>
  <si>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</si>
  <si>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</si>
  <si>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</si>
  <si>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</si>
  <si>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</si>
  <si>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</si>
  <si>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</si>
  <si>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</si>
  <si>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</si>
  <si>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</si>
  <si>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</si>
  <si>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</si>
  <si>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</si>
  <si>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</si>
  <si>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</si>
  <si>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</si>
  <si>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</si>
  <si>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</si>
  <si>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</si>
  <si>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</si>
  <si>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</si>
  <si>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</si>
  <si>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</si>
  <si>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</si>
  <si>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</si>
  <si>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</si>
  <si>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</si>
  <si>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</si>
  <si>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</si>
  <si>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</si>
  <si>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</si>
  <si>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</si>
  <si>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</si>
  <si>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</si>
  <si>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</si>
  <si>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</si>
  <si>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</si>
  <si>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</si>
  <si>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</si>
  <si>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</si>
  <si>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</si>
  <si>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</si>
  <si>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</si>
  <si>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</si>
  <si>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</si>
  <si>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</si>
  <si>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</si>
  <si>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</si>
  <si>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</si>
  <si>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</si>
  <si>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</si>
  <si>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</si>
  <si>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</si>
  <si>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</si>
  <si>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</si>
  <si>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</si>
  <si>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</si>
  <si>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</si>
  <si>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</si>
  <si>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</si>
  <si>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</si>
  <si>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</si>
  <si>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</si>
  <si>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</si>
  <si>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</si>
  <si>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</si>
  <si>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</si>
  <si>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</si>
  <si>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</si>
  <si>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</si>
  <si>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</si>
  <si>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</si>
  <si>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</si>
  <si>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</si>
  <si>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</si>
  <si>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</si>
  <si>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</si>
  <si>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</si>
  <si>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</si>
  <si>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</si>
  <si>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</si>
  <si>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</si>
  <si>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</si>
  <si>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</si>
  <si>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</si>
  <si>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</si>
  <si>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</si>
  <si>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</si>
  <si>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</si>
  <si>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</si>
  <si>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</si>
  <si>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</si>
  <si>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</si>
  <si>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</si>
  <si>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</si>
  <si>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</si>
  <si>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</si>
  <si>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</si>
  <si>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</si>
  <si>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</si>
  <si>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</si>
  <si>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</si>
  <si>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</si>
  <si>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</si>
  <si>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</si>
  <si>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</si>
  <si>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</si>
  <si>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</si>
  <si>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</si>
  <si>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</si>
  <si>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</si>
  <si>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</si>
  <si>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</si>
  <si>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</si>
  <si>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</si>
  <si>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</si>
  <si>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</si>
  <si>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</si>
  <si>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</si>
  <si>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</si>
  <si>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</si>
  <si>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</si>
  <si>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</si>
  <si>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</si>
  <si>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</si>
  <si>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</si>
  <si>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</si>
  <si>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</si>
  <si>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</si>
  <si>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</si>
  <si>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</si>
  <si>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</si>
  <si>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</si>
  <si>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</si>
  <si>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</si>
  <si>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</si>
  <si>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</si>
  <si>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</si>
  <si>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</si>
  <si>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</si>
  <si>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</si>
  <si>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</si>
  <si>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</si>
  <si>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</si>
  <si>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</si>
  <si>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</si>
  <si>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</si>
  <si>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</si>
  <si>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</si>
  <si>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</si>
  <si>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</si>
  <si>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</si>
  <si>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</si>
  <si>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</si>
  <si>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</si>
  <si>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</si>
  <si>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</si>
  <si>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</si>
  <si>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</si>
  <si>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</si>
  <si>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</si>
  <si>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</si>
  <si>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</si>
  <si>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</si>
  <si>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</si>
  <si>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</si>
  <si>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</si>
  <si>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</si>
  <si>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</si>
  <si>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</si>
  <si>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</si>
  <si>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</si>
  <si>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</si>
  <si>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</si>
  <si>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</si>
  <si>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</si>
  <si>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</si>
  <si>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</si>
  <si>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</si>
  <si>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</si>
  <si>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</si>
  <si>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</si>
  <si>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</si>
  <si>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</si>
  <si>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</si>
  <si>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</si>
  <si>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</si>
  <si>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</si>
  <si>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</si>
  <si>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</si>
  <si>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</si>
  <si>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</si>
  <si>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</si>
  <si>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</si>
  <si>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</si>
  <si>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</si>
  <si>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</si>
  <si>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</si>
  <si>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</si>
  <si>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</si>
  <si>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</si>
  <si>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</si>
  <si>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</si>
  <si>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</si>
  <si>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</si>
  <si>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</si>
  <si>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</si>
  <si>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</si>
  <si>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</si>
  <si>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</si>
  <si>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</si>
  <si>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</si>
  <si>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</si>
  <si>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</si>
  <si>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</si>
  <si>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</si>
  <si>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</si>
  <si>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</si>
  <si>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</si>
  <si>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</si>
  <si>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</si>
  <si>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</si>
  <si>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</si>
  <si>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</si>
  <si>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</si>
  <si>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</si>
  <si>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</si>
  <si>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</si>
  <si>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</si>
  <si>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</si>
  <si>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</si>
  <si>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</si>
  <si>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</si>
  <si>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</si>
  <si>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</si>
  <si>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</si>
  <si>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</si>
  <si>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</si>
  <si>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</si>
  <si>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</si>
  <si>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</si>
  <si>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</si>
  <si>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</si>
  <si>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</si>
  <si>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</si>
  <si>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</si>
  <si>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</si>
  <si>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</si>
  <si>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</si>
  <si>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</si>
  <si>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</si>
  <si>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</si>
  <si>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</si>
  <si>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</si>
  <si>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</si>
  <si>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</si>
  <si>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</si>
  <si>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</si>
  <si>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</si>
  <si>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</si>
  <si>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</si>
  <si>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</si>
  <si>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</si>
  <si>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</si>
  <si>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</si>
  <si>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</si>
  <si>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</si>
  <si>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</si>
  <si>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</si>
  <si>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</si>
  <si>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</si>
  <si>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</si>
  <si>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</si>
  <si>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</si>
  <si>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</si>
  <si>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</si>
  <si>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</si>
  <si>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</si>
  <si>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</si>
  <si>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</si>
  <si>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</si>
  <si>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</si>
  <si>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</si>
  <si>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</si>
  <si>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</si>
  <si>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</si>
  <si>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</si>
  <si>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</si>
  <si>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</si>
  <si>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</si>
  <si>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</si>
  <si>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</si>
  <si>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</si>
  <si>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</si>
  <si>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</si>
  <si>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</si>
  <si>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</si>
  <si>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</si>
  <si>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</si>
  <si>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</si>
  <si>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</si>
  <si>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</si>
  <si>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</si>
  <si>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</si>
  <si>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</si>
  <si>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</si>
  <si>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</si>
  <si>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</si>
  <si>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</si>
  <si>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</si>
  <si>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</si>
  <si>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</si>
  <si>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</si>
  <si>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</si>
  <si>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</si>
  <si>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</si>
  <si>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</si>
  <si>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</si>
  <si>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</si>
  <si>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</si>
  <si>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</si>
  <si>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</si>
  <si>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</si>
  <si>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</si>
  <si>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</si>
  <si>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</si>
  <si>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</si>
  <si>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</si>
  <si>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</si>
  <si>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</si>
  <si>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</si>
  <si>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</si>
  <si>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</si>
  <si>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</si>
  <si>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</si>
  <si>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</si>
  <si>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</si>
  <si>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</si>
  <si>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</si>
  <si>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</si>
  <si>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</si>
  <si>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</si>
  <si>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</si>
  <si>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</si>
  <si>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</si>
  <si>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</si>
  <si>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</si>
  <si>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</si>
  <si>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</si>
  <si>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</si>
  <si>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</si>
  <si>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</si>
  <si>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</si>
  <si>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</si>
  <si>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</si>
  <si>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</si>
  <si>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</si>
  <si>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</si>
  <si>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</si>
  <si>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</si>
  <si>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</si>
  <si>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</si>
  <si>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</si>
  <si>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</si>
  <si>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</si>
  <si>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</si>
  <si>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</si>
  <si>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</si>
  <si>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</si>
  <si>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</si>
  <si>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</si>
  <si>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</si>
  <si>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</si>
  <si>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</si>
  <si>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</si>
  <si>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</si>
  <si>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</si>
  <si>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</si>
  <si>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</si>
  <si>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</si>
  <si>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</si>
  <si>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</si>
  <si>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</si>
  <si>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</si>
  <si>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</si>
  <si>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</si>
  <si>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</si>
  <si>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</si>
  <si>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</si>
  <si>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</si>
  <si>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</si>
  <si>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</si>
  <si>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</si>
  <si>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</si>
  <si>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</si>
  <si>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</si>
  <si>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</si>
  <si>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</si>
  <si>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</si>
  <si>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</si>
  <si>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</si>
  <si>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</si>
  <si>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</si>
  <si>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</si>
  <si>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</si>
  <si>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</si>
  <si>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</si>
  <si>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</si>
  <si>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</si>
  <si>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</si>
  <si>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</si>
  <si>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</si>
  <si>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</si>
  <si>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</si>
  <si>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</si>
  <si>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</si>
  <si>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</si>
  <si>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</si>
  <si>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</si>
  <si>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</si>
  <si>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</si>
  <si>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</si>
  <si>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</si>
  <si>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</si>
  <si>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</si>
  <si>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</si>
  <si>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</si>
  <si>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</si>
  <si>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</si>
  <si>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</si>
  <si>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</si>
  <si>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</si>
  <si>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</si>
  <si>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</si>
  <si>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</si>
  <si>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</si>
  <si>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</si>
  <si>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</si>
  <si>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</si>
  <si>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</si>
  <si>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</si>
  <si>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</si>
  <si>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</si>
  <si>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</si>
  <si>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</si>
  <si>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</si>
  <si>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</si>
  <si>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</si>
  <si>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</si>
  <si>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</si>
  <si>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</si>
  <si>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</si>
  <si>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</si>
  <si>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</si>
  <si>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</si>
  <si>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</si>
  <si>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</si>
  <si>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</si>
  <si>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</si>
  <si>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</si>
  <si>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</si>
  <si>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</si>
  <si>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</si>
  <si>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</si>
  <si>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</si>
  <si>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</si>
  <si>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</si>
  <si>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</si>
  <si>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</si>
  <si>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</si>
  <si>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</si>
  <si>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</si>
  <si>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</si>
  <si>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</si>
  <si>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</si>
  <si>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</si>
  <si>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</si>
  <si>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</si>
  <si>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</si>
  <si>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</si>
  <si>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</si>
  <si>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</si>
  <si>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</si>
  <si>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</si>
  <si>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</si>
  <si>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</si>
  <si>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</si>
  <si>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</si>
  <si>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</si>
  <si>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</si>
  <si>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</si>
  <si>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</si>
  <si>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</si>
  <si>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</si>
  <si>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</si>
  <si>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</si>
  <si>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</si>
  <si>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</si>
  <si>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</si>
  <si>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</si>
  <si>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</si>
  <si>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</si>
  <si>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</si>
  <si>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</si>
  <si>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</si>
  <si>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</si>
  <si>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</si>
  <si>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</si>
  <si>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</si>
  <si>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</si>
  <si>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</si>
  <si>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</si>
  <si>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</si>
  <si>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</si>
  <si>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</si>
  <si>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</si>
  <si>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</si>
  <si>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</si>
  <si>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</si>
  <si>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</si>
  <si>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</si>
  <si>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</si>
  <si>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</si>
  <si>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</si>
  <si>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</si>
  <si>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</si>
  <si>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</si>
  <si>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</si>
  <si>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</si>
  <si>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</si>
  <si>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</si>
  <si>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</si>
  <si>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</si>
  <si>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</si>
  <si>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</si>
  <si>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</si>
  <si>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</si>
  <si>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</si>
  <si>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</si>
  <si>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</si>
  <si>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</si>
  <si>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</si>
  <si>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</si>
  <si>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</si>
  <si>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</si>
  <si>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</si>
  <si>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</si>
  <si>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</si>
  <si>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</si>
  <si>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</si>
  <si>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</si>
  <si>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</si>
  <si>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</si>
  <si>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</si>
  <si>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</si>
  <si>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</si>
  <si>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</si>
  <si>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</si>
  <si>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</si>
  <si>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</si>
  <si>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</si>
  <si>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</si>
  <si>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</si>
  <si>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</si>
  <si>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</si>
  <si>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</si>
  <si>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</si>
  <si>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</si>
  <si>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</si>
  <si>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</si>
  <si>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</si>
  <si>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</si>
  <si>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</si>
  <si>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</si>
  <si>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</si>
  <si>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</si>
  <si>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</si>
  <si>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</si>
  <si>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</si>
  <si>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</si>
  <si>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</si>
  <si>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</si>
  <si>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</si>
  <si>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</si>
  <si>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</si>
  <si>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</si>
  <si>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</si>
  <si>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</si>
  <si>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</si>
  <si>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</si>
  <si>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</si>
  <si>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</si>
  <si>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</si>
  <si>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</si>
  <si>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</si>
  <si>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</si>
  <si>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</si>
  <si>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</si>
  <si>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</si>
  <si>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</si>
  <si>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</si>
  <si>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</si>
  <si>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</si>
  <si>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</si>
  <si>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</si>
  <si>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</si>
  <si>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</si>
  <si>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</si>
  <si>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</si>
  <si>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</si>
  <si>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</si>
  <si>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</si>
  <si>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</si>
  <si>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</si>
  <si>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</si>
  <si>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</si>
  <si>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</si>
  <si>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</si>
  <si>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</si>
  <si>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</si>
  <si>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</si>
  <si>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</si>
  <si>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</si>
  <si>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</si>
  <si>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</si>
  <si>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</si>
  <si>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</si>
  <si>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</si>
  <si>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</si>
  <si>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</si>
  <si>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</si>
  <si>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</si>
  <si>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</si>
  <si>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</si>
  <si>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</si>
  <si>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</si>
  <si>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</si>
  <si>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</si>
  <si>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</si>
  <si>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</si>
  <si>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</si>
  <si>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</si>
  <si>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</si>
  <si>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</si>
  <si>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</si>
  <si>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</si>
  <si>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</si>
  <si>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</si>
  <si>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</si>
  <si>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</si>
  <si>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</si>
  <si>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</si>
  <si>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</si>
  <si>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</si>
  <si>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</si>
  <si>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</si>
  <si>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</si>
  <si>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</si>
  <si>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</si>
  <si>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</si>
  <si>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</si>
  <si>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</si>
  <si>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</si>
  <si>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</si>
  <si>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</si>
  <si>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</si>
  <si>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</si>
  <si>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</si>
  <si>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</si>
  <si>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</si>
  <si>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</si>
  <si>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</si>
  <si>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</si>
  <si>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</si>
  <si>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</si>
  <si>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</si>
  <si>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</si>
  <si>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</si>
  <si>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</si>
  <si>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</si>
  <si>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</si>
  <si>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</si>
  <si>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</si>
  <si>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</si>
  <si>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</si>
  <si>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</si>
  <si>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</si>
  <si>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</si>
  <si>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</si>
  <si>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</si>
  <si>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</si>
  <si>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</si>
  <si>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</si>
  <si>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</si>
  <si>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</si>
  <si>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</si>
  <si>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</si>
  <si>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</si>
  <si>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</si>
  <si>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</si>
  <si>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</si>
  <si>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</si>
  <si>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</si>
  <si>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</si>
  <si>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</si>
  <si>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</si>
  <si>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</si>
  <si>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</si>
  <si>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</si>
  <si>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</si>
  <si>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</si>
  <si>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</si>
  <si>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</si>
  <si>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</si>
  <si>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</si>
  <si>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</si>
  <si>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</si>
  <si>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</si>
  <si>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</si>
  <si>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</si>
  <si>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</si>
  <si>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</si>
  <si>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</si>
  <si>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</si>
  <si>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</si>
  <si>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</si>
  <si>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</si>
  <si>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</si>
  <si>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</si>
  <si>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</si>
  <si>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</si>
  <si>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</si>
  <si>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</si>
  <si>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</si>
  <si>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</si>
  <si>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</si>
  <si>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</si>
  <si>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</si>
  <si>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</si>
  <si>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</si>
  <si>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</si>
  <si>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</si>
  <si>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</si>
  <si>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</si>
  <si>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</si>
  <si>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</si>
  <si>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</si>
  <si>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</si>
  <si>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</si>
  <si>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</si>
  <si>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</si>
  <si>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</si>
  <si>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</si>
  <si>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</si>
  <si>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</si>
  <si>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</si>
  <si>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</si>
  <si>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</si>
  <si>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</si>
  <si>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</si>
  <si>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</si>
  <si>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</si>
  <si>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</si>
  <si>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</si>
  <si>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</si>
  <si>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</si>
  <si>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</si>
  <si>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</si>
  <si>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</si>
  <si>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</si>
  <si>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</si>
  <si>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</si>
  <si>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</si>
  <si>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</si>
  <si>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</si>
  <si>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</si>
  <si>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</si>
  <si>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</si>
  <si>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</si>
  <si>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</si>
  <si>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</si>
  <si>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</si>
  <si>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</si>
  <si>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</si>
  <si>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</si>
  <si>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</si>
  <si>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</si>
  <si>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</si>
  <si>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</si>
  <si>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</si>
  <si>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</si>
  <si>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</si>
  <si>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</si>
  <si>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</si>
  <si>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</si>
  <si>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</si>
  <si>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</si>
  <si>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</si>
  <si>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</si>
  <si>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</si>
  <si>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</si>
  <si>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</si>
  <si>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</si>
  <si>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</si>
  <si>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</si>
  <si>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</si>
  <si>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</si>
  <si>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</si>
  <si>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</si>
  <si>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</si>
  <si>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</si>
  <si>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</si>
  <si>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</si>
  <si>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</si>
  <si>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</si>
  <si>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</si>
  <si>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</si>
  <si>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</si>
  <si>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</si>
  <si>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</si>
  <si>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</si>
  <si>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</si>
  <si>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</si>
  <si>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</si>
  <si>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</si>
  <si>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</si>
  <si>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</si>
  <si>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</si>
  <si>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</si>
  <si>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</si>
  <si>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</si>
  <si>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</si>
  <si>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</si>
  <si>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</si>
  <si>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</si>
  <si>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</si>
  <si>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</si>
  <si>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</si>
  <si>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</si>
  <si>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</si>
  <si>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</si>
  <si>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</si>
  <si>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</si>
  <si>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</si>
  <si>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</si>
  <si>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</si>
  <si>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</si>
  <si>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</si>
  <si>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</si>
  <si>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</si>
  <si>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</si>
  <si>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</si>
  <si>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</si>
  <si>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</si>
  <si>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</si>
  <si>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</si>
  <si>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</si>
  <si>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</si>
  <si>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</si>
  <si>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</si>
  <si>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</si>
  <si>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</si>
  <si>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</si>
  <si>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</si>
  <si>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</si>
  <si>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</si>
  <si>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</si>
  <si>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</si>
  <si>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</si>
  <si>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</si>
  <si>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</si>
  <si>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</si>
  <si>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</si>
  <si>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</si>
  <si>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</si>
  <si>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</si>
  <si>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</si>
  <si>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</si>
  <si>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</si>
  <si>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</si>
  <si>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</si>
  <si>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</si>
  <si>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</si>
  <si>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</si>
  <si>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</si>
  <si>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</si>
  <si>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</si>
  <si>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</si>
  <si>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</si>
  <si>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</si>
  <si>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</si>
  <si>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</si>
  <si>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</si>
  <si>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</si>
  <si>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</si>
  <si>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</si>
  <si>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</si>
  <si>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</si>
  <si>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</si>
  <si>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</si>
  <si>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</si>
  <si>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</si>
  <si>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</si>
  <si>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</si>
  <si>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</si>
  <si>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</si>
  <si>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</si>
  <si>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</si>
  <si>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</si>
  <si>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</si>
  <si>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</si>
  <si>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</si>
  <si>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</si>
  <si>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</si>
  <si>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</si>
  <si>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</si>
  <si>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</si>
  <si>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</si>
  <si>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</si>
  <si>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</si>
  <si>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</si>
  <si>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</si>
  <si>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</si>
  <si>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</si>
  <si>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</si>
  <si>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</si>
  <si>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</si>
  <si>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</si>
  <si>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</si>
  <si>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</si>
  <si>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</si>
  <si>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</si>
  <si>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</si>
  <si>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</si>
  <si>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</si>
  <si>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</si>
  <si>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</si>
  <si>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</si>
  <si>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</si>
  <si>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</si>
  <si>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</si>
  <si>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</si>
  <si>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</si>
  <si>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</si>
  <si>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</si>
  <si>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</si>
  <si>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</si>
  <si>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</si>
  <si>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</si>
  <si>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</si>
  <si>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</si>
  <si>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</si>
  <si>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</si>
  <si>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</si>
  <si>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</si>
  <si>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</si>
  <si>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</si>
  <si>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</si>
  <si>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</si>
  <si>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</si>
  <si>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</si>
  <si>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</si>
  <si>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</si>
  <si>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</si>
  <si>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</si>
  <si>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</si>
  <si>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</si>
  <si>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</si>
  <si>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</si>
  <si>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</si>
  <si>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</si>
  <si>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</si>
  <si>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</si>
  <si>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</si>
  <si>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</si>
  <si>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</si>
  <si>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</si>
  <si>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</si>
  <si>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</si>
  <si>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</si>
  <si>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</si>
  <si>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</si>
  <si>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</si>
  <si>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</si>
  <si>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</si>
  <si>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</si>
  <si>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</si>
  <si>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</si>
  <si>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</si>
  <si>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</si>
  <si>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</si>
  <si>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</si>
  <si>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</si>
  <si>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</si>
  <si>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</si>
  <si>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</si>
  <si>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</si>
  <si>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</si>
  <si>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</si>
  <si>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</si>
  <si>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</si>
  <si>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</si>
  <si>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</si>
  <si>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</si>
  <si>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</si>
  <si>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</si>
  <si>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</si>
  <si>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</si>
  <si>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</si>
  <si>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</si>
  <si>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</si>
  <si>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</si>
  <si>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</si>
  <si>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</si>
  <si>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</si>
  <si>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</si>
  <si>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</si>
  <si>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</si>
  <si>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</si>
  <si>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</si>
  <si>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</si>
  <si>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</si>
  <si>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</si>
  <si>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</si>
  <si>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</si>
  <si>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</si>
  <si>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</si>
  <si>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</si>
  <si>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</si>
  <si>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</si>
  <si>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</si>
  <si>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</si>
  <si>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</si>
  <si>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</si>
  <si>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</si>
  <si>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</si>
  <si>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</si>
  <si>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</si>
  <si>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</si>
  <si>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</si>
  <si>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</si>
  <si>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</si>
  <si>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</si>
  <si>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</si>
  <si>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</si>
  <si>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</si>
  <si>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</si>
  <si>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</si>
  <si>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</si>
  <si>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</si>
  <si>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</si>
  <si>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</si>
  <si>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</si>
  <si>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</si>
  <si>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</si>
  <si>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</si>
  <si>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</si>
  <si>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</si>
  <si>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</si>
  <si>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</si>
  <si>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</si>
  <si>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</si>
  <si>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</si>
  <si>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</si>
  <si>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</si>
  <si>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</si>
  <si>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</si>
  <si>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</si>
  <si>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</si>
  <si>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</si>
  <si>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</si>
  <si>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</si>
  <si>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</si>
  <si>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</si>
  <si>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</si>
  <si>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</si>
  <si>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</si>
  <si>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</si>
  <si>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</si>
  <si>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</si>
  <si>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</si>
  <si>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</si>
  <si>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</si>
  <si>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</si>
  <si>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</si>
  <si>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</si>
  <si>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</si>
  <si>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</si>
  <si>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</si>
  <si>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</si>
  <si>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</si>
  <si>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</si>
  <si>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</si>
  <si>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</si>
  <si>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</si>
  <si>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</si>
  <si>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</si>
  <si>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</si>
  <si>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</si>
  <si>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</si>
  <si>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</si>
  <si>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</si>
  <si>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</si>
  <si>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</si>
  <si>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</si>
  <si>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</si>
  <si>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</si>
  <si>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</si>
  <si>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</si>
  <si>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</si>
  <si>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</si>
  <si>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</si>
  <si>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</si>
  <si>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</si>
  <si>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</si>
  <si>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</si>
  <si>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</si>
  <si>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</si>
  <si>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</si>
  <si>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</si>
  <si>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</si>
  <si>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</si>
  <si>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</si>
  <si>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</si>
  <si>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</si>
  <si>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</si>
  <si>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</si>
  <si>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</si>
  <si>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</si>
  <si>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</si>
  <si>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</si>
  <si>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</si>
  <si>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</si>
  <si>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</si>
  <si>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</si>
  <si>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</si>
  <si>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</si>
  <si>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</si>
  <si>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</si>
  <si>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</si>
  <si>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</si>
  <si>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</si>
  <si>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</si>
  <si>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</si>
  <si>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</si>
  <si>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</si>
  <si>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</si>
  <si>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</si>
  <si>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</si>
  <si>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</si>
  <si>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</si>
  <si>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</si>
  <si>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</si>
  <si>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</si>
  <si>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</si>
  <si>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</si>
  <si>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</si>
  <si>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</si>
  <si>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</si>
  <si>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</si>
  <si>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</si>
  <si>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</si>
  <si>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</si>
  <si>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</si>
  <si>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</si>
  <si>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</si>
  <si>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</si>
  <si>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</si>
  <si>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</si>
  <si>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</si>
  <si>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</si>
  <si>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</si>
  <si>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</si>
  <si>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</si>
  <si>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</si>
  <si>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</si>
  <si>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</si>
  <si>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</si>
  <si>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</si>
  <si>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</si>
  <si>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</si>
  <si>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</si>
  <si>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</si>
  <si>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</si>
  <si>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</si>
  <si>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</si>
  <si>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</si>
  <si>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</si>
  <si>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</si>
  <si>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</si>
  <si>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</si>
  <si>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</si>
  <si>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</si>
  <si>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</si>
  <si>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</si>
  <si>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</si>
  <si>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</si>
  <si>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</si>
  <si>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</si>
  <si>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</si>
  <si>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</si>
  <si>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</si>
  <si>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</si>
  <si>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</si>
  <si>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</si>
  <si>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</si>
  <si>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</si>
  <si>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</si>
  <si>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</si>
  <si>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</si>
  <si>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</si>
  <si>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</si>
  <si>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</si>
  <si>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</si>
  <si>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</si>
  <si>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</si>
  <si>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</si>
  <si>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</si>
  <si>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</si>
  <si>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</si>
  <si>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</si>
  <si>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</si>
  <si>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</si>
  <si>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</si>
  <si>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</si>
  <si>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</si>
  <si>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</si>
  <si>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</si>
  <si>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</si>
  <si>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</si>
  <si>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</si>
  <si>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</si>
  <si>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</si>
  <si>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</si>
  <si>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</si>
  <si>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</si>
  <si>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</si>
  <si>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</si>
  <si>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</si>
  <si>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</si>
  <si>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</si>
  <si>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</si>
  <si>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</si>
  <si>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</si>
  <si>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</si>
  <si>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</si>
  <si>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</si>
  <si>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</si>
  <si>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</si>
  <si>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</si>
  <si>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</si>
  <si>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</si>
  <si>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</si>
  <si>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</si>
  <si>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</si>
  <si>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</si>
  <si>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</si>
  <si>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</si>
  <si>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</si>
  <si>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</si>
  <si>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</si>
  <si>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</si>
  <si>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</si>
  <si>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</si>
  <si>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</si>
  <si>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</si>
  <si>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</si>
  <si>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</si>
  <si>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</si>
  <si>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</si>
  <si>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</si>
  <si>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</si>
  <si>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</si>
  <si>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</si>
  <si>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</si>
  <si>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</si>
  <si>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</si>
  <si>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</si>
  <si>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</si>
  <si>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</si>
  <si>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</si>
  <si>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</si>
  <si>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</si>
  <si>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</si>
  <si>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</si>
  <si>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</si>
  <si>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</si>
  <si>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</si>
  <si>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</si>
  <si>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</si>
  <si>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</si>
  <si>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</si>
  <si>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</si>
  <si>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</si>
  <si>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</si>
  <si>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</si>
  <si>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</si>
  <si>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</si>
  <si>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</si>
  <si>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</si>
  <si>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</si>
  <si>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</si>
  <si>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</si>
  <si>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</si>
  <si>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</si>
  <si>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</si>
  <si>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</si>
  <si>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</si>
  <si>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</si>
  <si>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</si>
  <si>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</si>
  <si>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</si>
  <si>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</si>
  <si>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</si>
  <si>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</si>
  <si>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</si>
  <si>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</si>
  <si>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</si>
  <si>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</si>
  <si>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</si>
  <si>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</si>
  <si>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</si>
  <si>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</si>
  <si>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</si>
  <si>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</si>
  <si>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</si>
  <si>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</si>
  <si>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</si>
  <si>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</si>
  <si>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</si>
  <si>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</si>
  <si>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</si>
  <si>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</si>
  <si>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</si>
  <si>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</si>
  <si>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</si>
  <si>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</si>
  <si>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</si>
  <si>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</si>
  <si>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</si>
  <si>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</si>
  <si>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</si>
  <si>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</si>
  <si>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</si>
  <si>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</si>
  <si>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</si>
  <si>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</si>
  <si>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</si>
  <si>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</si>
  <si>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</si>
  <si>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</si>
  <si>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</si>
  <si>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</si>
  <si>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</si>
  <si>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</si>
  <si>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</si>
  <si>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</si>
  <si>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</si>
  <si>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</si>
  <si>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</si>
  <si>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</si>
  <si>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</si>
  <si>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</si>
  <si>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</si>
  <si>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</si>
  <si>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</si>
  <si>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</si>
  <si>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</si>
  <si>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</si>
  <si>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</si>
  <si>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</si>
  <si>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</si>
  <si>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</si>
  <si>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</si>
  <si>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</si>
  <si>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</si>
  <si>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</si>
  <si>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</si>
  <si>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</si>
  <si>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</si>
  <si>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</si>
  <si>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</si>
  <si>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</si>
  <si>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</si>
  <si>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</si>
  <si>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</si>
  <si>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</si>
  <si>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</si>
  <si>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</si>
  <si>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</si>
  <si>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</si>
  <si>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</si>
  <si>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</si>
  <si>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</si>
  <si>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</si>
  <si>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</si>
  <si>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</si>
  <si>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</si>
  <si>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</si>
  <si>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</si>
  <si>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</si>
  <si>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</si>
  <si>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</si>
  <si>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</si>
  <si>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</si>
  <si>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</si>
  <si>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</si>
  <si>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</si>
  <si>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</si>
  <si>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</si>
  <si>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</si>
  <si>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</si>
  <si>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</si>
  <si>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</si>
  <si>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</si>
  <si>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</si>
  <si>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</si>
  <si>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</si>
  <si>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</si>
  <si>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</si>
  <si>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</si>
  <si>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</si>
  <si>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</si>
  <si>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</si>
  <si>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</si>
  <si>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</si>
  <si>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</si>
  <si>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</si>
  <si>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</si>
  <si>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</si>
  <si>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</si>
  <si>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</si>
  <si>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</si>
  <si>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</si>
  <si>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</si>
  <si>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</si>
  <si>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</si>
  <si>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</si>
  <si>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</si>
  <si>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</si>
  <si>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</si>
  <si>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</si>
  <si>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</si>
  <si>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</si>
  <si>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</si>
  <si>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</si>
  <si>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</si>
  <si>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</si>
  <si>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</si>
  <si>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</si>
  <si>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</si>
  <si>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</si>
  <si>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</si>
  <si>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</si>
  <si>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</si>
  <si>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</si>
  <si>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</si>
  <si>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</si>
  <si>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</si>
  <si>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</si>
  <si>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</si>
  <si>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</si>
  <si>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</si>
  <si>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</si>
  <si>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</si>
  <si>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</si>
  <si>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</si>
  <si>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</si>
  <si>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</si>
  <si>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</si>
  <si>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</si>
  <si>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</si>
  <si>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</si>
  <si>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</si>
  <si>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</si>
  <si>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</si>
  <si>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</si>
  <si>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</si>
  <si>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</si>
  <si>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</si>
  <si>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</si>
  <si>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</si>
  <si>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</si>
  <si>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</si>
  <si>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</si>
  <si>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</si>
  <si>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</si>
  <si>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</si>
  <si>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</si>
  <si>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</si>
  <si>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</si>
  <si>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</si>
  <si>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</si>
  <si>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</si>
  <si>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</si>
  <si>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</si>
  <si>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</si>
  <si>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</si>
  <si>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</si>
  <si>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</si>
  <si>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</si>
  <si>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</si>
  <si>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</si>
  <si>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</si>
  <si>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</si>
  <si>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</si>
  <si>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</si>
  <si>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</si>
  <si>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</si>
  <si>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</si>
  <si>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</si>
  <si>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</si>
  <si>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</si>
  <si>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</si>
  <si>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</si>
  <si>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</si>
  <si>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</si>
  <si>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</si>
  <si>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</si>
  <si>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</si>
  <si>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</si>
  <si>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</si>
  <si>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</si>
  <si>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</si>
  <si>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</si>
  <si>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</si>
  <si>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</si>
  <si>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</si>
  <si>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</si>
  <si>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</si>
  <si>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</si>
  <si>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</si>
  <si>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</si>
  <si>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</si>
  <si>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</si>
  <si>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</si>
  <si>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</si>
  <si>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</si>
  <si>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</si>
  <si>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</si>
  <si>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</si>
  <si>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</si>
  <si>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</si>
  <si>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</si>
  <si>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</si>
  <si>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</si>
  <si>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</si>
  <si>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</si>
  <si>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</si>
  <si>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</si>
  <si>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</si>
  <si>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</si>
  <si>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</si>
  <si>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</si>
  <si>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</si>
  <si>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</si>
  <si>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</si>
  <si>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</si>
  <si>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</si>
  <si>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</si>
  <si>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</si>
  <si>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</si>
  <si>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</si>
  <si>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</si>
  <si>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</si>
  <si>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</si>
  <si>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</si>
  <si>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</si>
  <si>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</si>
  <si>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</si>
  <si>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</si>
  <si>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</si>
  <si>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</si>
  <si>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</si>
  <si>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</si>
  <si>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</si>
  <si>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</si>
  <si>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</si>
  <si>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</si>
  <si>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</si>
  <si>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</si>
  <si>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</si>
  <si>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</si>
  <si>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</si>
  <si>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</si>
  <si>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</si>
  <si>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</si>
  <si>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</si>
  <si>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</si>
  <si>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</si>
  <si>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</si>
  <si>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</si>
  <si>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</si>
  <si>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</si>
  <si>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</si>
  <si>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</si>
  <si>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</si>
  <si>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</si>
  <si>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</si>
  <si>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</si>
  <si>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</si>
  <si>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</si>
  <si>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</si>
  <si>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</si>
  <si>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</si>
  <si>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</si>
  <si>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</si>
  <si>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</si>
  <si>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</si>
  <si>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</si>
  <si>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</si>
  <si>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</si>
  <si>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</si>
  <si>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</si>
  <si>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</si>
  <si>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</si>
  <si>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</si>
  <si>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</si>
  <si>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</si>
  <si>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</si>
  <si>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</si>
  <si>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</si>
  <si>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</si>
  <si>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</si>
  <si>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</si>
  <si>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</si>
  <si>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</si>
  <si>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</si>
  <si>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</si>
  <si>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</si>
  <si>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</si>
  <si>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</si>
  <si>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</si>
  <si>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</si>
  <si>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</si>
  <si>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</si>
  <si>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</si>
  <si>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</si>
  <si>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</si>
  <si>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</si>
  <si>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</si>
  <si>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</si>
  <si>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</si>
  <si>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</si>
  <si>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</si>
  <si>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</si>
  <si>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</si>
  <si>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</si>
  <si>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</si>
  <si>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</si>
  <si>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</si>
  <si>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</si>
  <si>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</si>
  <si>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</si>
  <si>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</si>
  <si>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</si>
  <si>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</si>
  <si>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</si>
  <si>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</si>
  <si>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</si>
  <si>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</si>
  <si>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</si>
  <si>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</si>
  <si>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</si>
  <si>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</si>
  <si>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</si>
  <si>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</si>
  <si>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</si>
  <si>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</si>
  <si>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</si>
  <si>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</si>
  <si>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</si>
  <si>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</si>
  <si>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</si>
  <si>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</si>
  <si>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</si>
  <si>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</si>
  <si>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</si>
  <si>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</si>
  <si>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</si>
  <si>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</si>
  <si>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</si>
  <si>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</si>
  <si>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</si>
  <si>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</si>
  <si>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</si>
  <si>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</si>
  <si>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</si>
  <si>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</si>
  <si>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</si>
  <si>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</si>
  <si>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</si>
  <si>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</si>
  <si>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</si>
  <si>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</si>
  <si>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</si>
  <si>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</si>
  <si>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</si>
  <si>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</si>
  <si>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</si>
  <si>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</si>
  <si>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</si>
  <si>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</si>
  <si>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</si>
  <si>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</si>
  <si>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</si>
  <si>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</si>
  <si>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</si>
  <si>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</si>
  <si>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</si>
  <si>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</si>
  <si>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</si>
  <si>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</si>
  <si>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</si>
  <si>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</si>
  <si>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</si>
  <si>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</si>
  <si>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</si>
  <si>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</si>
  <si>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</si>
  <si>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</si>
  <si>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</si>
  <si>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</si>
  <si>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</si>
  <si>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</si>
  <si>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</si>
  <si>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</si>
  <si>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</si>
  <si>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</si>
  <si>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</si>
  <si>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</si>
  <si>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</si>
  <si>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</si>
  <si>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</si>
  <si>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</si>
  <si>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</si>
  <si>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</si>
  <si>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</si>
  <si>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</si>
  <si>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</si>
  <si>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</si>
  <si>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</si>
  <si>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</si>
  <si>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</si>
  <si>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</si>
  <si>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</si>
  <si>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</si>
  <si>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</si>
  <si>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</si>
  <si>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</si>
  <si>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</si>
  <si>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</si>
  <si>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</si>
  <si>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</si>
  <si>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</si>
  <si>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</si>
  <si>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</si>
  <si>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</si>
  <si>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</si>
  <si>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</si>
  <si>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</si>
  <si>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</si>
  <si>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</si>
  <si>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</si>
  <si>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</si>
  <si>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</si>
  <si>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</si>
  <si>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</si>
  <si>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</si>
  <si>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</si>
  <si>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</si>
  <si>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</si>
  <si>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</si>
  <si>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</si>
  <si>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</si>
  <si>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</si>
  <si>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</si>
  <si>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</si>
  <si>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</si>
  <si>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</si>
  <si>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</si>
  <si>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</si>
  <si>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</si>
  <si>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</si>
  <si>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</si>
  <si>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</si>
  <si>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</si>
  <si>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</si>
  <si>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</si>
  <si>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</si>
  <si>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</si>
  <si>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</si>
  <si>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</si>
  <si>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</si>
  <si>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</si>
  <si>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</si>
  <si>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</si>
  <si>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</si>
  <si>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</si>
  <si>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</si>
  <si>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</si>
  <si>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</si>
  <si>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</si>
  <si>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</si>
  <si>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</si>
  <si>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</si>
  <si>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</si>
  <si>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</si>
  <si>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</si>
  <si>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</si>
  <si>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</si>
  <si>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</si>
  <si>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</si>
  <si>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</si>
  <si>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</si>
  <si>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</si>
  <si>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</si>
  <si>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</si>
  <si>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</si>
  <si>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</si>
  <si>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</si>
  <si>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</si>
  <si>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</si>
  <si>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</si>
  <si>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</si>
  <si>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</si>
  <si>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</si>
  <si>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</si>
  <si>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</si>
  <si>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</si>
  <si>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</si>
  <si>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</si>
  <si>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</si>
  <si>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</si>
  <si>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</si>
  <si>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</si>
  <si>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</si>
  <si>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</si>
  <si>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</si>
  <si>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</si>
  <si>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</si>
  <si>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</si>
  <si>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</si>
  <si>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</si>
  <si>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</si>
  <si>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</si>
  <si>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</si>
  <si>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</si>
  <si>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</si>
  <si>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</si>
  <si>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</si>
  <si>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</si>
  <si>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</si>
  <si>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</si>
  <si>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</si>
  <si>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</si>
  <si>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</si>
  <si>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</si>
  <si>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</si>
  <si>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</si>
  <si>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</si>
  <si>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</si>
  <si>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</si>
  <si>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</si>
  <si>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</si>
  <si>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</si>
  <si>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</si>
  <si>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</si>
  <si>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</si>
  <si>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</si>
  <si>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</si>
  <si>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</si>
  <si>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</si>
  <si>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</si>
  <si>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</si>
  <si>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</si>
  <si>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</si>
  <si>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</si>
  <si>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</si>
  <si>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</si>
  <si>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</si>
  <si>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</si>
  <si>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</si>
  <si>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</si>
  <si>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</si>
  <si>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</si>
  <si>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</si>
  <si>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</si>
  <si>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</si>
  <si>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</si>
  <si>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</si>
  <si>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</si>
  <si>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</si>
  <si>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</si>
  <si>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</si>
  <si>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</si>
  <si>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</si>
  <si>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</si>
  <si>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</si>
  <si>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</si>
  <si>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</si>
  <si>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</si>
  <si>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</si>
  <si>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</si>
  <si>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</si>
  <si>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</si>
  <si>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</si>
  <si>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</si>
  <si>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</si>
  <si>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</si>
  <si>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</si>
  <si>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</si>
  <si>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</si>
  <si>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</si>
  <si>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</si>
  <si>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</si>
  <si>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</si>
  <si>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</si>
  <si>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</si>
  <si>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</si>
  <si>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</si>
  <si>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</si>
  <si>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</si>
  <si>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</si>
  <si>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</si>
  <si>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</si>
  <si>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</si>
  <si>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</si>
  <si>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</si>
  <si>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</si>
  <si>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</si>
  <si>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</si>
  <si>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</si>
  <si>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</si>
  <si>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</si>
  <si>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</si>
  <si>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</si>
  <si>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</si>
  <si>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</si>
  <si>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</si>
  <si>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</si>
  <si>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</si>
  <si>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</si>
  <si>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</si>
  <si>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</si>
  <si>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</si>
  <si>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</si>
  <si>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</si>
  <si>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</si>
  <si>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</si>
  <si>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</si>
  <si>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</si>
  <si>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</si>
  <si>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</si>
  <si>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</si>
  <si>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</si>
  <si>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</si>
  <si>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</si>
  <si>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</si>
  <si>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</si>
  <si>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</si>
  <si>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</si>
  <si>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</si>
  <si>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</si>
  <si>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</si>
  <si>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</si>
  <si>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</si>
  <si>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</si>
  <si>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</si>
  <si>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</si>
  <si>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</si>
  <si>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</si>
  <si>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</si>
  <si>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</si>
  <si>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</si>
  <si>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</si>
  <si>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</si>
  <si>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</si>
  <si>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</si>
  <si>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</si>
  <si>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</si>
  <si>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</si>
  <si>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</si>
  <si>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</si>
  <si>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</si>
  <si>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</si>
  <si>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</si>
  <si>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</si>
  <si>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</si>
  <si>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</si>
  <si>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</si>
  <si>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</si>
  <si>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</si>
  <si>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</si>
  <si>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</si>
  <si>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</si>
  <si>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</si>
  <si>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</si>
  <si>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</si>
  <si>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</si>
  <si>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</si>
  <si>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</si>
  <si>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</si>
  <si>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</si>
  <si>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</si>
  <si>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</si>
  <si>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</si>
  <si>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</si>
  <si>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</si>
  <si>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</si>
  <si>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</si>
  <si>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</si>
  <si>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</si>
  <si>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</si>
  <si>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</si>
  <si>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</si>
  <si>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</si>
  <si>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</si>
  <si>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</si>
  <si>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</si>
  <si>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</si>
  <si>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</si>
  <si>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</si>
  <si>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</si>
  <si>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</si>
  <si>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</si>
  <si>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</si>
  <si>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</si>
  <si>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</si>
  <si>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</si>
  <si>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</si>
  <si>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</si>
  <si>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</si>
  <si>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</si>
  <si>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</si>
  <si>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</si>
  <si>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</si>
  <si>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</si>
  <si>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</si>
  <si>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</si>
  <si>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</si>
  <si>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</si>
  <si>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</si>
  <si>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</si>
  <si>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</si>
  <si>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</si>
  <si>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</si>
  <si>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</si>
  <si>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</si>
  <si>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</si>
  <si>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</si>
  <si>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</si>
  <si>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</si>
  <si>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</si>
  <si>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</si>
  <si>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</si>
  <si>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</si>
  <si>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</si>
  <si>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</si>
  <si>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</si>
  <si>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</si>
  <si>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</si>
  <si>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</si>
  <si>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</si>
  <si>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</si>
  <si>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</si>
  <si>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</si>
  <si>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</si>
  <si>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</si>
  <si>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</si>
  <si>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</si>
  <si>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</si>
  <si>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</si>
  <si>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</si>
  <si>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</si>
  <si>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</si>
  <si>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</si>
  <si>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</si>
  <si>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</si>
  <si>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</si>
  <si>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</si>
  <si>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</si>
  <si>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</si>
  <si>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</si>
  <si>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</si>
  <si>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</si>
  <si>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</si>
  <si>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</si>
  <si>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</si>
  <si>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</si>
  <si>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</si>
  <si>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</si>
  <si>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</si>
  <si>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</si>
  <si>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</si>
  <si>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</si>
  <si>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</si>
  <si>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</si>
  <si>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</si>
  <si>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</si>
  <si>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</si>
  <si>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</si>
  <si>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</si>
  <si>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</si>
  <si>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</si>
  <si>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</si>
  <si>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</si>
  <si>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</si>
  <si>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</si>
  <si>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</si>
  <si>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</si>
  <si>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</si>
  <si>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</si>
  <si>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</si>
  <si>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</si>
  <si>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</si>
  <si>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</si>
  <si>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</si>
  <si>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</si>
  <si>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</si>
  <si>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</si>
  <si>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</si>
  <si>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</si>
  <si>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</si>
  <si>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</si>
  <si>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</si>
  <si>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</si>
  <si>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</si>
  <si>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</si>
  <si>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</si>
  <si>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</si>
  <si>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</si>
  <si>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</si>
  <si>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</si>
  <si>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</si>
  <si>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</si>
  <si>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</si>
  <si>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</si>
  <si>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</si>
  <si>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</si>
  <si>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</si>
  <si>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</si>
  <si>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</si>
  <si>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</si>
  <si>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</si>
  <si>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</si>
  <si>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</si>
  <si>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</si>
  <si>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</si>
  <si>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</si>
  <si>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</si>
  <si>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</si>
  <si>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</si>
  <si>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</si>
  <si>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</si>
  <si>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</si>
  <si>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</si>
  <si>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</si>
  <si>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</si>
  <si>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</si>
  <si>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</si>
  <si>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</si>
  <si>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</si>
  <si>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</si>
  <si>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</si>
  <si>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</si>
  <si>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</si>
  <si>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</si>
  <si>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</si>
  <si>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</si>
  <si>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</si>
  <si>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</si>
  <si>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</si>
  <si>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</si>
  <si>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</si>
  <si>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</si>
  <si>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</si>
  <si>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</si>
  <si>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</si>
  <si>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</si>
  <si>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</si>
  <si>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</si>
  <si>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</si>
  <si>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</si>
  <si>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</si>
  <si>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</si>
  <si>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</si>
  <si>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</si>
  <si>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</si>
  <si>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</si>
  <si>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</si>
  <si>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</si>
  <si>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</si>
  <si>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</si>
  <si>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</si>
  <si>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</si>
  <si>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</si>
  <si>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</si>
  <si>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</si>
  <si>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</si>
  <si>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</si>
  <si>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</si>
  <si>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</si>
  <si>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</si>
  <si>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</si>
  <si>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</si>
  <si>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</si>
  <si>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</si>
  <si>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</si>
  <si>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</si>
  <si>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</si>
  <si>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</si>
  <si>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</si>
  <si>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</si>
  <si>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</si>
  <si>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</si>
  <si>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</si>
  <si>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</si>
  <si>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</si>
  <si>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</si>
  <si>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</si>
  <si>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</si>
  <si>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</si>
  <si>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</si>
  <si>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</si>
  <si>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</si>
  <si>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</si>
  <si>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</si>
  <si>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</si>
  <si>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</si>
  <si>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</si>
  <si>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</si>
  <si>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</si>
  <si>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</si>
  <si>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</si>
  <si>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</si>
  <si>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</si>
  <si>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</si>
  <si>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</si>
  <si>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</si>
  <si>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</si>
  <si>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</si>
  <si>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</si>
  <si>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</si>
  <si>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</si>
  <si>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</si>
  <si>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</si>
  <si>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</si>
  <si>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</si>
  <si>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</si>
  <si>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</si>
  <si>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</si>
  <si>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</si>
  <si>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</si>
  <si>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</si>
  <si>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</si>
  <si>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</si>
  <si>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</si>
  <si>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</si>
  <si>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</si>
  <si>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</si>
  <si>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</si>
  <si>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</si>
  <si>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</si>
  <si>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</si>
  <si>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</si>
  <si>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</si>
  <si>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</si>
  <si>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</si>
  <si>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</si>
  <si>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</si>
  <si>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</si>
  <si>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</si>
  <si>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</si>
  <si>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</si>
  <si>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</si>
  <si>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</si>
  <si>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</si>
  <si>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</si>
  <si>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</si>
  <si>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</si>
  <si>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</si>
  <si>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</si>
  <si>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</si>
  <si>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</si>
  <si>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</si>
  <si>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</si>
  <si>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</si>
  <si>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</si>
  <si>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</si>
  <si>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</si>
  <si>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</si>
  <si>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</si>
  <si>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</si>
  <si>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</si>
  <si>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</si>
  <si>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</si>
  <si>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</si>
  <si>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</si>
  <si>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</si>
  <si>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</si>
  <si>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</si>
  <si>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</si>
  <si>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</si>
  <si>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</si>
  <si>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</si>
  <si>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</si>
  <si>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</si>
  <si>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</si>
  <si>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</si>
  <si>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</si>
  <si>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</si>
  <si>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</si>
  <si>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</si>
  <si>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</si>
  <si>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</si>
  <si>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</si>
  <si>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</si>
  <si>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</si>
  <si>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</si>
  <si>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</si>
  <si>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</si>
  <si>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</si>
  <si>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</si>
  <si>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</si>
  <si>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</si>
  <si>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</si>
  <si>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</si>
  <si>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</si>
  <si>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</si>
  <si>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</si>
  <si>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</si>
  <si>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</si>
  <si>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</si>
  <si>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</si>
  <si>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</si>
  <si>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</si>
  <si>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</si>
  <si>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</si>
  <si>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</si>
  <si>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</si>
  <si>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</si>
  <si>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</si>
  <si>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</si>
  <si>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</si>
  <si>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</si>
  <si>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</si>
  <si>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</si>
  <si>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</si>
  <si>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</si>
  <si>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</si>
  <si>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</si>
  <si>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</si>
  <si>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</si>
  <si>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</si>
  <si>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</si>
  <si>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</si>
  <si>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</si>
  <si>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</si>
  <si>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</si>
  <si>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</si>
  <si>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</si>
  <si>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</si>
  <si>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</si>
  <si>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</si>
  <si>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</si>
  <si>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</si>
  <si>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</si>
  <si>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</si>
  <si>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</si>
  <si>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</si>
  <si>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</si>
  <si>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</si>
  <si>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</si>
  <si>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</si>
  <si>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</si>
  <si>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</si>
  <si>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</si>
  <si>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</si>
  <si>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</si>
  <si>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</si>
  <si>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</si>
  <si>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</si>
  <si>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</si>
  <si>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</si>
  <si>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</si>
  <si>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</si>
  <si>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</si>
  <si>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</si>
  <si>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</si>
  <si>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</si>
  <si>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</si>
  <si>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</si>
  <si>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</si>
  <si>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</si>
  <si>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</si>
  <si>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</si>
  <si>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</si>
  <si>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</si>
  <si>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</si>
  <si>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</si>
  <si>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</si>
  <si>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</si>
  <si>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</si>
  <si>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</si>
  <si>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</si>
  <si>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</si>
  <si>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</si>
  <si>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</si>
  <si>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</si>
  <si>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</si>
  <si>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</si>
  <si>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</si>
  <si>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</si>
  <si>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</si>
  <si>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</si>
  <si>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</si>
  <si>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</si>
  <si>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</si>
  <si>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</si>
  <si>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</si>
  <si>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</si>
  <si>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</si>
  <si>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</si>
  <si>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</si>
  <si>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</si>
  <si>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</si>
  <si>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</si>
  <si>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</si>
  <si>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</si>
  <si>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</si>
  <si>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</si>
  <si>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</si>
  <si>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</si>
  <si>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</si>
  <si>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</si>
  <si>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</si>
  <si>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</si>
  <si>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</si>
  <si>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</si>
  <si>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</si>
  <si>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</si>
  <si>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</si>
  <si>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</si>
  <si>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</si>
  <si>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</si>
  <si>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</si>
  <si>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</si>
  <si>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</si>
  <si>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</si>
  <si>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</si>
  <si>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</si>
  <si>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</si>
  <si>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</si>
  <si>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</si>
  <si>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</si>
  <si>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</si>
  <si>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</si>
  <si>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</si>
  <si>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</si>
  <si>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</si>
  <si>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</si>
  <si>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</si>
  <si>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</si>
  <si>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</si>
  <si>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</si>
  <si>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</si>
  <si>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</si>
  <si>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</si>
  <si>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</si>
  <si>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</si>
  <si>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</si>
  <si>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</si>
  <si>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</si>
  <si>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</si>
  <si>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</si>
  <si>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</si>
  <si>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</si>
  <si>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</si>
  <si>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</si>
  <si>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</si>
  <si>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</si>
  <si>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</si>
  <si>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</si>
  <si>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</si>
  <si>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</si>
  <si>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</si>
  <si>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</si>
  <si>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</si>
  <si>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</si>
  <si>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</si>
  <si>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</si>
  <si>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</si>
  <si>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</si>
  <si>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</si>
  <si>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</si>
  <si>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</si>
  <si>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</si>
  <si>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</si>
  <si>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</si>
  <si>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</si>
  <si>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</si>
  <si>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</si>
  <si>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</si>
  <si>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</si>
  <si>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</si>
  <si>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</si>
  <si>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</si>
  <si>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</si>
  <si>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</si>
  <si>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</si>
  <si>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</si>
  <si>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</si>
  <si>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</si>
  <si>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</si>
  <si>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</si>
  <si>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</si>
  <si>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</si>
  <si>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</si>
  <si>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</si>
  <si>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</si>
  <si>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</si>
  <si>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</si>
  <si>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</si>
  <si>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</si>
  <si>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</si>
  <si>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</si>
  <si>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</si>
  <si>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</si>
  <si>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</si>
  <si>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</si>
  <si>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</si>
  <si>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</si>
  <si>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</si>
  <si>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</si>
  <si>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</si>
  <si>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</si>
  <si>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</si>
  <si>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</si>
  <si>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</si>
  <si>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</si>
  <si>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</si>
  <si>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</si>
  <si>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</si>
  <si>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</si>
  <si>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</si>
  <si>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</si>
  <si>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</si>
  <si>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</si>
  <si>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</si>
  <si>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</si>
  <si>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</si>
  <si>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</si>
  <si>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</si>
  <si>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</si>
  <si>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</si>
  <si>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</si>
  <si>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</si>
  <si>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</si>
  <si>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</si>
  <si>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</si>
  <si>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</si>
  <si>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</si>
  <si>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</si>
  <si>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</si>
  <si>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</si>
  <si>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</si>
  <si>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</si>
  <si>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</si>
  <si>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</si>
  <si>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</si>
  <si>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</si>
  <si>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</si>
  <si>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</si>
  <si>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</si>
  <si>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</si>
  <si>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</si>
  <si>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</si>
  <si>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</si>
  <si>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</si>
  <si>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</si>
  <si>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</si>
  <si>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</si>
  <si>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</si>
  <si>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</si>
  <si>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</si>
  <si>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</si>
  <si>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</si>
  <si>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</si>
  <si>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</si>
  <si>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</si>
  <si>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</si>
  <si>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</si>
  <si>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</si>
  <si>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</si>
  <si>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</si>
  <si>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</si>
  <si>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</si>
  <si>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</si>
  <si>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</si>
  <si>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</si>
  <si>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</si>
  <si>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</si>
  <si>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</si>
  <si>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</si>
  <si>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</si>
  <si>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</si>
  <si>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</si>
  <si>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</si>
  <si>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</si>
  <si>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</si>
  <si>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</si>
  <si>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</si>
  <si>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</si>
  <si>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</si>
  <si>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</si>
  <si>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</si>
  <si>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</si>
  <si>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</si>
  <si>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</si>
  <si>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</si>
  <si>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</si>
  <si>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</si>
  <si>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</si>
  <si>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</si>
  <si>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</si>
  <si>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</si>
  <si>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</si>
  <si>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</si>
  <si>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</si>
  <si>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</si>
  <si>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</si>
  <si>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</si>
  <si>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</si>
  <si>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</si>
  <si>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</si>
  <si>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</si>
  <si>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</si>
  <si>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</si>
  <si>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</si>
  <si>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</si>
  <si>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</si>
  <si>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</si>
  <si>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</si>
  <si>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</si>
  <si>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</si>
  <si>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</si>
  <si>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</si>
  <si>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</si>
  <si>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</si>
  <si>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</si>
  <si>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</si>
  <si>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</si>
  <si>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</si>
  <si>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</si>
  <si>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</si>
  <si>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</si>
  <si>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</si>
  <si>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</si>
  <si>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</si>
  <si>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</si>
  <si>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</si>
  <si>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</si>
  <si>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</si>
  <si>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</si>
  <si>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</si>
  <si>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</si>
  <si>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</si>
  <si>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</si>
  <si>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</si>
  <si>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</si>
  <si>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</si>
  <si>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</si>
  <si>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</si>
  <si>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</si>
  <si>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</si>
  <si>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</si>
  <si>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</si>
  <si>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</si>
  <si>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</si>
  <si>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</si>
  <si>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</si>
  <si>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</si>
  <si>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</si>
  <si>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</si>
  <si>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</si>
  <si>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</si>
  <si>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</si>
  <si>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</si>
  <si>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</si>
  <si>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</si>
  <si>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</si>
  <si>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</si>
  <si>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</si>
  <si>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</si>
  <si>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</si>
  <si>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</si>
  <si>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</si>
  <si>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</si>
  <si>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</si>
  <si>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</si>
  <si>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</si>
  <si>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</si>
  <si>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</si>
  <si>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</si>
  <si>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</si>
  <si>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</si>
  <si>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</si>
  <si>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</si>
  <si>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</si>
  <si>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</si>
  <si>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</si>
  <si>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</si>
  <si>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</si>
  <si>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</si>
  <si>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</si>
  <si>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</si>
  <si>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</si>
  <si>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</si>
  <si>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</si>
  <si>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</si>
  <si>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</si>
  <si>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</si>
  <si>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</si>
  <si>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</si>
  <si>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</si>
  <si>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</si>
  <si>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</si>
  <si>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</si>
  <si>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</si>
  <si>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</si>
  <si>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</si>
  <si>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</si>
  <si>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</si>
  <si>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</si>
  <si>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</si>
  <si>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</si>
  <si>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</si>
  <si>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</si>
  <si>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</si>
  <si>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</si>
  <si>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</si>
  <si>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</si>
  <si>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</si>
  <si>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</si>
  <si>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</si>
  <si>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</si>
  <si>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</si>
  <si>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</si>
  <si>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</si>
  <si>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</si>
  <si>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</si>
  <si>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</si>
  <si>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</si>
  <si>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</si>
  <si>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</si>
  <si>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</si>
  <si>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</si>
  <si>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</si>
  <si>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</si>
  <si>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</si>
  <si>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</si>
  <si>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</si>
  <si>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</si>
  <si>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</si>
  <si>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</si>
  <si>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</si>
  <si>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</si>
  <si>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</si>
  <si>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</si>
  <si>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</si>
  <si>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</si>
  <si>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</si>
  <si>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</si>
  <si>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</si>
  <si>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</si>
  <si>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</si>
  <si>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</si>
  <si>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</si>
  <si>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</si>
  <si>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</si>
  <si>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</si>
  <si>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</si>
  <si>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</si>
  <si>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</si>
  <si>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</si>
  <si>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</si>
  <si>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</si>
  <si>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</si>
  <si>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</si>
  <si>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</si>
  <si>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</si>
  <si>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</si>
  <si>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</si>
  <si>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</si>
  <si>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</si>
  <si>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</si>
  <si>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</si>
  <si>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</si>
  <si>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</si>
  <si>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</si>
  <si>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</si>
  <si>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</si>
  <si>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</si>
  <si>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</si>
  <si>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</si>
  <si>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</si>
  <si>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</si>
  <si>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</si>
  <si>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</si>
  <si>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</si>
  <si>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</si>
  <si>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</si>
  <si>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</si>
  <si>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</si>
  <si>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</si>
  <si>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</si>
  <si>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</si>
  <si>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</si>
  <si>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</si>
  <si>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</si>
  <si>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</si>
  <si>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</si>
  <si>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</si>
  <si>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</si>
  <si>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</si>
  <si>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</si>
  <si>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</si>
  <si>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</si>
  <si>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</si>
  <si>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</si>
  <si>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</si>
  <si>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</si>
  <si>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</si>
  <si>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</si>
  <si>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</si>
  <si>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</si>
  <si>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</si>
  <si>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</si>
  <si>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</si>
  <si>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</si>
  <si>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</si>
  <si>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</si>
  <si>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</si>
  <si>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</si>
  <si>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</si>
  <si>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</si>
  <si>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</si>
  <si>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</si>
  <si>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</si>
  <si>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</si>
  <si>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</si>
  <si>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</si>
  <si>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</si>
  <si>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</si>
  <si>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</si>
  <si>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</si>
  <si>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</si>
  <si>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</si>
  <si>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</si>
  <si>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</si>
  <si>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</si>
  <si>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</si>
  <si>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</si>
  <si>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</si>
  <si>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</si>
  <si>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</si>
  <si>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</si>
  <si>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</si>
  <si>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</si>
  <si>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</si>
  <si>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</si>
  <si>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</si>
  <si>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</si>
  <si>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</si>
  <si>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</si>
  <si>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</si>
  <si>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</si>
  <si>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</si>
  <si>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</si>
  <si>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</si>
  <si>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</si>
  <si>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</si>
  <si>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</si>
  <si>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</si>
  <si>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</si>
  <si>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</si>
  <si>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</si>
  <si>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</si>
  <si>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</si>
  <si>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</si>
  <si>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</si>
  <si>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</si>
  <si>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</si>
  <si>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</si>
  <si>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</si>
  <si>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</si>
  <si>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</si>
  <si>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</si>
  <si>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</si>
  <si>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</si>
  <si>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</si>
  <si>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</si>
  <si>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</si>
  <si>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</si>
  <si>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</si>
  <si>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</si>
  <si>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</si>
  <si>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</si>
  <si>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</si>
  <si>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</si>
  <si>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</si>
  <si>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</si>
  <si>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</si>
  <si>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</si>
  <si>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</si>
  <si>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</si>
  <si>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</si>
  <si>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</si>
  <si>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</si>
  <si>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</si>
  <si>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</si>
  <si>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</si>
  <si>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</si>
  <si>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</si>
  <si>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</si>
  <si>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</si>
  <si>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</si>
  <si>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</si>
  <si>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</si>
  <si>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</si>
  <si>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</si>
  <si>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</si>
  <si>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</si>
  <si>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</si>
  <si>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</si>
  <si>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</si>
  <si>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</si>
  <si>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</si>
  <si>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</si>
  <si>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</si>
  <si>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</si>
  <si>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</si>
  <si>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</si>
  <si>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</si>
  <si>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</si>
  <si>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</si>
  <si>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</si>
  <si>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</si>
  <si>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</si>
  <si>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</si>
  <si>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</si>
  <si>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</si>
  <si>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</si>
  <si>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</si>
  <si>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</si>
  <si>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</si>
  <si>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</si>
  <si>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</si>
  <si>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</si>
  <si>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</si>
  <si>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</si>
  <si>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</si>
  <si>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</si>
  <si>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</si>
  <si>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</si>
  <si>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</si>
  <si>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</si>
  <si>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</si>
  <si>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</si>
  <si>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</si>
  <si>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</si>
  <si>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</si>
  <si>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</si>
  <si>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</si>
  <si>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</si>
  <si>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</si>
  <si>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</si>
  <si>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</si>
  <si>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</si>
  <si>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</si>
  <si>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</si>
  <si>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</si>
  <si>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</si>
  <si>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</si>
  <si>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</si>
  <si>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</si>
  <si>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</si>
  <si>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</si>
  <si>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</si>
  <si>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</si>
  <si>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</si>
  <si>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</si>
  <si>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</si>
  <si>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</si>
  <si>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</si>
  <si>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</si>
  <si>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</si>
  <si>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</si>
  <si>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</si>
  <si>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</si>
  <si>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</si>
  <si>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</si>
  <si>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</si>
  <si>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</si>
  <si>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</si>
  <si>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</si>
  <si>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</si>
  <si>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</si>
  <si>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</si>
  <si>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</si>
  <si>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</si>
  <si>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</si>
  <si>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</si>
  <si>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</si>
  <si>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</si>
  <si>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</si>
  <si>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</si>
  <si>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</si>
  <si>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</si>
  <si>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</si>
  <si>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</si>
  <si>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</si>
  <si>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</si>
  <si>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</si>
  <si>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</si>
  <si>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</si>
  <si>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</si>
  <si>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</si>
  <si>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</si>
  <si>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</si>
  <si>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</si>
  <si>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</si>
  <si>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</si>
  <si>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</si>
  <si>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</si>
  <si>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</si>
  <si>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</si>
  <si>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</si>
  <si>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</si>
  <si>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</si>
  <si>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</si>
  <si>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</si>
  <si>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</si>
  <si>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</si>
  <si>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</si>
  <si>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</si>
  <si>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</si>
  <si>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</si>
  <si>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</si>
  <si>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</si>
  <si>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</si>
  <si>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</si>
  <si>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</si>
  <si>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</si>
  <si>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</si>
  <si>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</si>
  <si>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</si>
  <si>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</si>
  <si>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</si>
  <si>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</si>
  <si>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</si>
  <si>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</si>
  <si>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</si>
  <si>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</si>
  <si>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</si>
  <si>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</si>
  <si>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</si>
  <si>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</si>
  <si>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</si>
  <si>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</si>
  <si>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</si>
  <si>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</si>
  <si>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</si>
  <si>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</si>
  <si>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</si>
  <si>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</si>
  <si>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</si>
  <si>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</si>
  <si>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</si>
  <si>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</si>
  <si>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</si>
  <si>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</si>
  <si>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</si>
  <si>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</si>
  <si>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</si>
  <si>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</si>
  <si>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</si>
  <si>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</si>
  <si>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</si>
  <si>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</si>
  <si>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</si>
  <si>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</si>
  <si>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</si>
  <si>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</si>
  <si>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</si>
  <si>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</si>
  <si>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</si>
  <si>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</si>
  <si>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</si>
  <si>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</si>
  <si>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</si>
  <si>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</si>
  <si>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</si>
  <si>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</si>
  <si>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</si>
  <si>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</si>
  <si>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</si>
  <si>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</si>
  <si>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</si>
  <si>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</si>
  <si>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</si>
  <si>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</si>
  <si>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</si>
  <si>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</si>
  <si>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</si>
  <si>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</si>
  <si>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</si>
  <si>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</si>
  <si>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</si>
  <si>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</si>
  <si>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</si>
  <si>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</si>
  <si>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</si>
  <si>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</si>
  <si>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</si>
  <si>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</si>
  <si>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</si>
  <si>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</si>
  <si>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</si>
  <si>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</si>
  <si>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</si>
  <si>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</si>
  <si>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</si>
  <si>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</si>
  <si>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</si>
  <si>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</si>
  <si>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</si>
  <si>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</si>
  <si>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</si>
  <si>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</si>
  <si>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</si>
  <si>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</si>
  <si>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</si>
  <si>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</si>
  <si>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</si>
  <si>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</si>
  <si>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</si>
  <si>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</si>
  <si>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</si>
  <si>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</si>
  <si>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</si>
  <si>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</si>
  <si>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</si>
  <si>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</si>
  <si>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</si>
  <si>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</si>
  <si>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</si>
  <si>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</si>
  <si>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</si>
  <si>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</si>
  <si>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</si>
  <si>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</si>
  <si>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</si>
  <si>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</si>
  <si>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</si>
  <si>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</si>
  <si>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</si>
  <si>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</si>
  <si>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</si>
  <si>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</si>
  <si>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</si>
  <si>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</si>
  <si>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</si>
  <si>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</si>
  <si>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</si>
  <si>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</si>
  <si>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</si>
  <si>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</si>
  <si>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</si>
  <si>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</si>
  <si>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</si>
  <si>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</si>
  <si>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</si>
  <si>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</si>
  <si>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</si>
  <si>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</si>
  <si>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</si>
  <si>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</si>
  <si>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</si>
  <si>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</si>
  <si>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</si>
  <si>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</si>
  <si>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</si>
  <si>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</si>
  <si>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</si>
  <si>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</si>
  <si>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</si>
  <si>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</si>
  <si>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</si>
  <si>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</si>
  <si>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</si>
  <si>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</si>
  <si>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</si>
  <si>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</si>
  <si>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</si>
  <si>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</si>
  <si>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</si>
  <si>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</si>
  <si>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</si>
  <si>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</si>
  <si>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</si>
  <si>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</si>
  <si>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</si>
  <si>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</si>
  <si>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</si>
  <si>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</si>
  <si>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</si>
  <si>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</si>
  <si>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</si>
  <si>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</si>
  <si>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</si>
  <si>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</si>
  <si>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</si>
  <si>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</si>
  <si>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</si>
  <si>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</si>
  <si>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</si>
  <si>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</si>
  <si>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</si>
  <si>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</si>
  <si>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</si>
  <si>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</si>
  <si>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</si>
  <si>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</si>
  <si>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</si>
  <si>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</si>
  <si>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</si>
  <si>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</si>
  <si>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</si>
  <si>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</si>
  <si>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</si>
  <si>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</si>
  <si>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</si>
  <si>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</si>
  <si>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</si>
  <si>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</si>
  <si>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</si>
  <si>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</si>
  <si>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</si>
  <si>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</si>
  <si>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</si>
  <si>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</si>
  <si>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</si>
  <si>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</si>
  <si>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</si>
  <si>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</si>
  <si>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</si>
  <si>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</si>
  <si>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</si>
  <si>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</si>
  <si>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</si>
  <si>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</si>
  <si>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</si>
  <si>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</si>
  <si>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</si>
  <si>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</si>
  <si>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</si>
  <si>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</si>
  <si>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</si>
  <si>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</si>
  <si>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</si>
  <si>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</si>
  <si>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</si>
  <si>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</si>
  <si>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</si>
  <si>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</si>
  <si>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</si>
  <si>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</si>
  <si>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</si>
  <si>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</si>
  <si>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</si>
  <si>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</si>
  <si>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</si>
  <si>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</si>
  <si>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</si>
  <si>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</si>
  <si>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</si>
  <si>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</si>
  <si>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</si>
  <si>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</si>
  <si>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</si>
  <si>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</si>
  <si>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</si>
  <si>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</si>
  <si>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</si>
  <si>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</si>
  <si>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</si>
  <si>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</si>
  <si>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</si>
  <si>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</si>
  <si>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</si>
  <si>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</si>
  <si>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</si>
  <si>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</si>
  <si>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</si>
  <si>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</si>
  <si>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</si>
  <si>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</si>
  <si>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</si>
  <si>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</si>
  <si>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</si>
  <si>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</si>
  <si>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</si>
  <si>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</si>
  <si>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</si>
  <si>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</si>
  <si>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</si>
  <si>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</si>
  <si>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</si>
  <si>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</si>
  <si>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</si>
  <si>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</si>
  <si>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</si>
  <si>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</si>
  <si>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</si>
  <si>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</si>
  <si>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</si>
  <si>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</si>
  <si>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</si>
  <si>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</si>
  <si>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</si>
  <si>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</si>
  <si>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</si>
  <si>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</si>
  <si>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</si>
  <si>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</si>
  <si>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</si>
  <si>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</si>
  <si>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</si>
  <si>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</si>
  <si>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</si>
  <si>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</si>
  <si>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</si>
  <si>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</si>
  <si>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</si>
  <si>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</si>
  <si>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</si>
  <si>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</si>
  <si>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</si>
  <si>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</si>
  <si>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</si>
  <si>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</si>
  <si>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</si>
  <si>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</si>
  <si>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</si>
  <si>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</si>
  <si>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</si>
  <si>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</si>
  <si>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</si>
  <si>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</si>
  <si>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</si>
  <si>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</si>
  <si>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</si>
  <si>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</si>
  <si>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</si>
  <si>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</si>
  <si>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</si>
  <si>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</si>
  <si>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</si>
  <si>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</si>
  <si>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</si>
  <si>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</si>
  <si>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</si>
  <si>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</si>
  <si>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</si>
  <si>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</si>
  <si>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</si>
  <si>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</si>
  <si>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</si>
  <si>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</si>
  <si>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</si>
  <si>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</si>
  <si>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</si>
  <si>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</si>
  <si>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</si>
  <si>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</si>
  <si>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</si>
  <si>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</si>
  <si>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</si>
  <si>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</si>
  <si>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</si>
  <si>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</si>
  <si>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</si>
  <si>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</si>
  <si>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</si>
  <si>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</si>
  <si>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</si>
  <si>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</si>
  <si>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</si>
  <si>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</si>
  <si>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</si>
  <si>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</si>
  <si>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</si>
  <si>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</si>
  <si>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</si>
  <si>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</si>
  <si>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</si>
  <si>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</si>
  <si>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</si>
  <si>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</si>
  <si>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</si>
  <si>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</si>
  <si>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</si>
  <si>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</si>
  <si>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</si>
  <si>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</si>
  <si>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</si>
  <si>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</si>
  <si>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</si>
  <si>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</si>
  <si>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</si>
  <si>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</si>
  <si>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</si>
  <si>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</si>
  <si>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</si>
  <si>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</si>
  <si>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</si>
  <si>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</si>
  <si>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</si>
  <si>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</si>
  <si>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</si>
  <si>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</si>
  <si>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</si>
  <si>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</si>
  <si>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</si>
  <si>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</si>
  <si>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</si>
  <si>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</si>
  <si>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</si>
  <si>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</si>
  <si>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</si>
  <si>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</si>
  <si>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</si>
  <si>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</si>
  <si>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</si>
  <si>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</si>
  <si>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</si>
  <si>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</si>
  <si>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</si>
  <si>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</si>
  <si>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</si>
  <si>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</si>
  <si>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</si>
  <si>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</si>
  <si>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</si>
  <si>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</si>
  <si>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</si>
  <si>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</si>
  <si>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</si>
  <si>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</si>
  <si>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</si>
  <si>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</si>
  <si>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</si>
  <si>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</si>
  <si>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</si>
  <si>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</si>
  <si>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</si>
  <si>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</si>
  <si>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</si>
  <si>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</si>
  <si>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</si>
  <si>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</si>
  <si>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</si>
  <si>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</si>
  <si>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</si>
  <si>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</si>
  <si>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</si>
  <si>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</si>
  <si>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</si>
  <si>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</si>
  <si>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</si>
  <si>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</si>
  <si>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</si>
  <si>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</si>
  <si>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</si>
  <si>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</si>
  <si>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</si>
  <si>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</si>
  <si>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</si>
  <si>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</si>
  <si>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</si>
  <si>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</si>
  <si>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</si>
  <si>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</si>
  <si>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</si>
  <si>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</si>
  <si>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</si>
  <si>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</si>
  <si>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</si>
  <si>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</si>
  <si>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</si>
  <si>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</si>
  <si>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</si>
  <si>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</si>
  <si>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</si>
  <si>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</si>
  <si>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</si>
  <si>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</si>
  <si>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</si>
  <si>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</si>
  <si>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</si>
  <si>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</si>
  <si>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</si>
  <si>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</si>
  <si>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</si>
  <si>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</si>
  <si>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</si>
  <si>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</si>
  <si>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</si>
  <si>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</si>
  <si>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</si>
  <si>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</si>
  <si>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</si>
  <si>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</si>
  <si>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</si>
  <si>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</si>
  <si>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</si>
  <si>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</si>
  <si>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</si>
  <si>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</si>
  <si>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</si>
  <si>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</si>
  <si>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</si>
  <si>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</si>
  <si>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</si>
  <si>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</si>
  <si>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</si>
  <si>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</si>
  <si>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</si>
  <si>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</si>
  <si>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</si>
  <si>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</si>
  <si>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</si>
  <si>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</si>
  <si>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</si>
  <si>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</si>
  <si>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</si>
  <si>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</si>
  <si>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</si>
  <si>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</si>
  <si>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</si>
  <si>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</si>
  <si>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</si>
  <si>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</si>
  <si>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</si>
  <si>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</si>
  <si>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</si>
  <si>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</si>
  <si>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</si>
  <si>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</si>
  <si>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</si>
  <si>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</si>
  <si>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</si>
  <si>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</si>
  <si>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</si>
  <si>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</si>
  <si>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</si>
  <si>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</si>
  <si>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</si>
  <si>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</si>
  <si>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</si>
  <si>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</si>
  <si>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</si>
  <si>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</si>
  <si>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</si>
  <si>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</si>
  <si>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</si>
  <si>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</si>
  <si>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</si>
  <si>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</si>
  <si>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</si>
  <si>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</si>
  <si>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</si>
  <si>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</si>
  <si>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</si>
  <si>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</si>
  <si>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</si>
  <si>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</si>
  <si>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</si>
  <si>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</si>
  <si>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</si>
  <si>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</si>
  <si>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</si>
  <si>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</si>
  <si>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</si>
  <si>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</si>
  <si>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</si>
  <si>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</si>
  <si>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</si>
  <si>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</si>
  <si>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</si>
  <si>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</si>
  <si>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</si>
  <si>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</si>
  <si>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</si>
  <si>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</si>
  <si>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</si>
  <si>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</si>
  <si>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</si>
  <si>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</si>
  <si>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</si>
  <si>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</si>
  <si>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</si>
  <si>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</si>
  <si>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</si>
  <si>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</si>
  <si>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</si>
  <si>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</si>
  <si>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</si>
  <si>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</si>
  <si>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</si>
  <si>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</si>
  <si>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</si>
  <si>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</si>
  <si>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</si>
  <si>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</si>
  <si>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</si>
  <si>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</si>
  <si>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</si>
  <si>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</si>
  <si>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</si>
  <si>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</si>
  <si>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</si>
  <si>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</si>
  <si>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</si>
  <si>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</si>
  <si>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</si>
  <si>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</si>
  <si>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</si>
  <si>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</si>
  <si>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</si>
  <si>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</si>
  <si>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</si>
  <si>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</si>
  <si>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</si>
  <si>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</si>
  <si>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</si>
  <si>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</si>
  <si>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</si>
  <si>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</si>
  <si>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</si>
  <si>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</si>
  <si>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</si>
  <si>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</si>
  <si>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</si>
  <si>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</si>
  <si>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</si>
  <si>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</si>
  <si>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</si>
  <si>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</si>
  <si>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</si>
  <si>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</si>
  <si>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</si>
  <si>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</si>
  <si>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</si>
  <si>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</si>
  <si>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</si>
  <si>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</si>
  <si>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</si>
  <si>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</si>
  <si>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</si>
  <si>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</si>
  <si>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</si>
  <si>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</si>
  <si>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</si>
  <si>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</si>
  <si>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</si>
  <si>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</si>
  <si>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</si>
  <si>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</si>
  <si>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</si>
  <si>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</si>
  <si>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</si>
  <si>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</si>
  <si>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</si>
  <si>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</si>
  <si>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</si>
  <si>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</si>
  <si>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</si>
  <si>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</si>
  <si>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</si>
  <si>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</si>
  <si>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</si>
  <si>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</si>
  <si>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</si>
  <si>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</si>
  <si>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</si>
  <si>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</si>
  <si>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</si>
  <si>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</si>
  <si>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</si>
  <si>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</si>
  <si>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</si>
  <si>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</si>
  <si>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</si>
  <si>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</si>
  <si>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</si>
  <si>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</si>
  <si>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</si>
  <si>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</si>
  <si>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</si>
  <si>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</si>
  <si>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</si>
  <si>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</si>
  <si>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</si>
  <si>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</si>
  <si>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</si>
  <si>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</si>
  <si>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</si>
  <si>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</si>
  <si>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</si>
  <si>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</si>
  <si>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</si>
  <si>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</si>
  <si>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</si>
  <si>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</si>
  <si>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</si>
  <si>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</si>
  <si>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</si>
  <si>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</si>
  <si>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</si>
  <si>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</si>
  <si>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</si>
  <si>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</si>
  <si>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</si>
  <si>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</si>
  <si>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</si>
  <si>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</si>
  <si>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</si>
  <si>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</si>
  <si>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</si>
  <si>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</si>
  <si>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</si>
  <si>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</si>
  <si>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</si>
  <si>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</si>
  <si>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</si>
  <si>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</si>
  <si>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</si>
  <si>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</si>
  <si>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</si>
  <si>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</si>
  <si>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</si>
  <si>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</si>
  <si>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</si>
  <si>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</si>
  <si>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</si>
  <si>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</si>
  <si>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</si>
  <si>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</si>
  <si>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</si>
  <si>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</si>
  <si>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</si>
  <si>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</si>
  <si>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</si>
  <si>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</si>
  <si>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</si>
  <si>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</si>
  <si>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</si>
  <si>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</si>
  <si>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</si>
  <si>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</si>
  <si>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</si>
  <si>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</si>
  <si>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</si>
  <si>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</si>
  <si>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</si>
  <si>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</si>
  <si>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</si>
  <si>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</si>
  <si>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</si>
  <si>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</si>
  <si>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</si>
  <si>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</si>
  <si>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</si>
  <si>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</si>
  <si>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</si>
  <si>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</si>
  <si>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</si>
  <si>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</si>
  <si>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</si>
  <si>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</si>
  <si>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</si>
  <si>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</si>
  <si>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</si>
  <si>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</si>
  <si>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</si>
  <si>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</si>
  <si>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</si>
  <si>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</si>
  <si>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</si>
  <si>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</si>
  <si>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</si>
  <si>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</si>
  <si>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</si>
  <si>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</si>
  <si>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</si>
  <si>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</si>
  <si>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</si>
  <si>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</si>
  <si>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</si>
  <si>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</si>
  <si>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</si>
  <si>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</si>
  <si>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</si>
  <si>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</si>
  <si>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</si>
  <si>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</si>
  <si>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</si>
  <si>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</si>
  <si>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</si>
  <si>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</si>
  <si>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</si>
  <si>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</si>
  <si>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</si>
  <si>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</si>
  <si>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</si>
  <si>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</si>
  <si>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</si>
  <si>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</si>
  <si>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</si>
  <si>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</si>
  <si>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</si>
  <si>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</si>
  <si>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</si>
  <si>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</si>
  <si>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</si>
  <si>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</si>
  <si>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</si>
  <si>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</si>
  <si>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</si>
  <si>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</si>
  <si>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</si>
  <si>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</si>
  <si>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</si>
  <si>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</si>
  <si>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</si>
  <si>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</si>
  <si>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</si>
  <si>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</si>
  <si>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</si>
  <si>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</si>
  <si>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</si>
  <si>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</si>
  <si>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</si>
  <si>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</si>
  <si>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</si>
  <si>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</si>
  <si>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</si>
  <si>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</si>
  <si>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</si>
  <si>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</si>
  <si>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</si>
  <si>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</si>
  <si>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</si>
  <si>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</si>
  <si>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</si>
  <si>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</si>
  <si>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</si>
  <si>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</si>
  <si>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</si>
  <si>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</si>
  <si>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</si>
  <si>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</si>
  <si>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</si>
  <si>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</si>
  <si>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</si>
  <si>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</si>
  <si>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</si>
  <si>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</si>
  <si>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</si>
  <si>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</si>
  <si>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</si>
  <si>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</si>
  <si>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</si>
  <si>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</si>
  <si>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</si>
  <si>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</si>
  <si>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</si>
  <si>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</si>
  <si>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</si>
  <si>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</si>
  <si>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</si>
  <si>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</si>
  <si>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</si>
  <si>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</si>
  <si>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</si>
  <si>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</si>
  <si>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</si>
  <si>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</si>
  <si>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</si>
  <si>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</si>
  <si>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</si>
  <si>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</si>
  <si>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</si>
  <si>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</si>
  <si>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</si>
  <si>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</si>
  <si>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</si>
  <si>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</si>
  <si>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</si>
  <si>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</si>
  <si>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</si>
  <si>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</si>
  <si>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</si>
  <si>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</si>
  <si>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</si>
  <si>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</si>
  <si>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</si>
  <si>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</si>
  <si>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</si>
  <si>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</si>
  <si>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</si>
  <si>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</si>
  <si>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</si>
  <si>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</si>
  <si>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</si>
  <si>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</si>
  <si>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</si>
  <si>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</si>
  <si>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</si>
  <si>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</si>
  <si>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</si>
  <si>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</si>
  <si>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</si>
  <si>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</si>
  <si>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</si>
  <si>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</si>
  <si>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</si>
  <si>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</si>
  <si>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</si>
  <si>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</si>
  <si>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</si>
  <si>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</si>
  <si>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</si>
  <si>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</si>
  <si>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</si>
  <si>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</si>
  <si>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</si>
  <si>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</si>
  <si>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</si>
  <si>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</si>
  <si>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</si>
  <si>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</si>
  <si>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</si>
  <si>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</si>
  <si>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</si>
  <si>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</si>
  <si>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</si>
  <si>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</si>
  <si>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</si>
  <si>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</si>
  <si>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</si>
  <si>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</si>
  <si>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</si>
  <si>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</si>
  <si>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</si>
  <si>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</si>
  <si>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</si>
  <si>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</si>
  <si>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</si>
  <si>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</si>
  <si>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</si>
  <si>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</si>
  <si>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</si>
  <si>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</si>
  <si>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</si>
  <si>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</si>
  <si>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</si>
  <si>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</si>
  <si>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</si>
  <si>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</si>
  <si>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</si>
  <si>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</si>
  <si>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</si>
  <si>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</si>
  <si>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</si>
  <si>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</si>
  <si>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</si>
  <si>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</si>
  <si>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</si>
  <si>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</si>
  <si>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</si>
  <si>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</si>
  <si>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</si>
  <si>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</si>
  <si>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</si>
  <si>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</si>
  <si>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</si>
  <si>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</si>
  <si>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</si>
  <si>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</si>
  <si>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</si>
  <si>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</si>
  <si>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</si>
  <si>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</si>
  <si>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</si>
  <si>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</si>
  <si>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</si>
  <si>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</si>
  <si>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</si>
  <si>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</si>
  <si>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</si>
  <si>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</si>
  <si>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</si>
  <si>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</si>
  <si>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</si>
  <si>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</si>
  <si>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</si>
  <si>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</si>
  <si>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</si>
  <si>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</si>
  <si>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</si>
  <si>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</si>
  <si>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</si>
  <si>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</si>
  <si>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</si>
  <si>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</si>
  <si>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</si>
  <si>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</si>
  <si>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</si>
  <si>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</si>
  <si>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</si>
  <si>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</si>
  <si>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</si>
  <si>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</si>
  <si>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</si>
  <si>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</si>
  <si>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</si>
  <si>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</si>
  <si>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</si>
  <si>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</si>
  <si>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</si>
  <si>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</si>
  <si>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</si>
  <si>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</si>
  <si>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</si>
  <si>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</si>
  <si>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</si>
  <si>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</si>
  <si>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</si>
  <si>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</si>
  <si>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</si>
  <si>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</si>
  <si>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</si>
  <si>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</si>
  <si>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</si>
  <si>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</si>
  <si>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</si>
  <si>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</si>
  <si>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</si>
  <si>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</si>
  <si>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</si>
  <si>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</si>
  <si>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</si>
  <si>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</si>
  <si>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</si>
  <si>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</si>
  <si>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</si>
  <si>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</si>
  <si>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</si>
  <si>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</si>
  <si>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</si>
  <si>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</si>
  <si>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</si>
  <si>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</si>
  <si>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</si>
  <si>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</si>
  <si>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</si>
  <si>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</si>
  <si>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</si>
  <si>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</si>
  <si>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</si>
  <si>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</si>
  <si>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</si>
  <si>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</si>
  <si>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</si>
  <si>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</si>
  <si>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</si>
  <si>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</si>
  <si>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</si>
  <si>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</si>
  <si>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</si>
  <si>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</si>
  <si>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</si>
  <si>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</si>
  <si>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</si>
  <si>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</si>
  <si>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</si>
  <si>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</si>
  <si>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</si>
  <si>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</si>
  <si>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</si>
  <si>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</si>
  <si>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</si>
  <si>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</si>
  <si>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</si>
  <si>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</si>
  <si>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</si>
  <si>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</si>
  <si>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</si>
  <si>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</si>
  <si>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</si>
  <si>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</si>
  <si>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</si>
  <si>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</si>
  <si>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</si>
  <si>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</si>
  <si>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</si>
  <si>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</si>
  <si>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</si>
  <si>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</si>
  <si>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</si>
  <si>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</si>
  <si>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</si>
  <si>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</si>
  <si>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</si>
  <si>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</si>
  <si>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</si>
  <si>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</si>
  <si>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</si>
  <si>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</si>
  <si>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</si>
  <si>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</si>
  <si>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</si>
  <si>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</si>
  <si>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</si>
  <si>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</si>
  <si>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</si>
  <si>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</si>
  <si>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</si>
  <si>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</si>
  <si>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</si>
  <si>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</si>
  <si>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</si>
  <si>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</si>
  <si>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</si>
  <si>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</si>
  <si>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</si>
  <si>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</si>
  <si>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</si>
  <si>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</si>
  <si>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</si>
  <si>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</si>
  <si>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</si>
  <si>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</si>
  <si>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</si>
  <si>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</si>
  <si>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</si>
  <si>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</si>
  <si>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</si>
  <si>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</si>
  <si>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</si>
  <si>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</si>
  <si>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</si>
  <si>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</si>
  <si>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</si>
  <si>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</si>
  <si>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</si>
  <si>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</si>
  <si>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</si>
  <si>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</si>
  <si>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</si>
  <si>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</si>
  <si>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</si>
  <si>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</si>
  <si>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</si>
  <si>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</si>
  <si>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</si>
  <si>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</si>
  <si>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</si>
  <si>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</si>
  <si>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</si>
  <si>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</si>
  <si>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</si>
  <si>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</si>
  <si>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</si>
  <si>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</si>
  <si>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</si>
  <si>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</si>
  <si>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</si>
  <si>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</si>
  <si>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</si>
  <si>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</si>
  <si>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</si>
  <si>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</si>
  <si>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</si>
  <si>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</si>
  <si>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</si>
  <si>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</si>
  <si>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</si>
  <si>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</si>
  <si>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</si>
  <si>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</si>
  <si>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</si>
  <si>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</si>
  <si>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</si>
  <si>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</si>
  <si>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</si>
  <si>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</si>
  <si>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</si>
  <si>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</si>
  <si>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</si>
  <si>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</si>
  <si>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</si>
  <si>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</si>
  <si>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</si>
  <si>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</si>
  <si>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</si>
  <si>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</si>
  <si>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</si>
  <si>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</si>
  <si>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</si>
  <si>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</si>
  <si>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</si>
  <si>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</si>
  <si>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</si>
  <si>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</si>
  <si>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</si>
  <si>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</si>
  <si>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</si>
  <si>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</si>
  <si>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</si>
  <si>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</si>
  <si>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</si>
  <si>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</si>
  <si>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</si>
  <si>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</si>
  <si>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</si>
  <si>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</si>
  <si>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</si>
  <si>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</si>
  <si>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</si>
  <si>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</si>
  <si>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</si>
  <si>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</si>
  <si>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</si>
  <si>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</si>
  <si>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</si>
  <si>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</si>
  <si>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</si>
  <si>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</si>
  <si>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</si>
  <si>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</si>
  <si>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</si>
  <si>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</si>
  <si>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</si>
  <si>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</si>
  <si>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</si>
  <si>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</si>
  <si>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</si>
  <si>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</si>
  <si>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</si>
  <si>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</si>
  <si>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</si>
  <si>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</si>
  <si>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</si>
  <si>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</si>
  <si>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</si>
  <si>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</si>
  <si>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</si>
  <si>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</si>
  <si>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</si>
  <si>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</si>
  <si>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</si>
  <si>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</si>
  <si>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</si>
  <si>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</si>
  <si>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</si>
  <si>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</si>
  <si>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</si>
  <si>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</si>
  <si>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</si>
  <si>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</si>
  <si>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</si>
  <si>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</si>
  <si>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</si>
  <si>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</si>
  <si>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</si>
  <si>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</si>
  <si>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</si>
  <si>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</si>
  <si>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</si>
  <si>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</si>
  <si>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</si>
  <si>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</si>
  <si>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</si>
  <si>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</si>
  <si>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</si>
  <si>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</si>
  <si>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</si>
  <si>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</si>
  <si>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</si>
  <si>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</si>
  <si>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</si>
  <si>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</si>
  <si>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</si>
  <si>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</si>
  <si>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</si>
  <si>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</si>
  <si>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</si>
  <si>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</si>
  <si>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</si>
  <si>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</si>
  <si>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</si>
  <si>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</si>
  <si>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</si>
  <si>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</si>
  <si>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</si>
  <si>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</si>
  <si>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</si>
  <si>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</si>
  <si>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</si>
  <si>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</si>
  <si>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</si>
  <si>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</si>
  <si>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</si>
  <si>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</si>
  <si>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</si>
  <si>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</si>
  <si>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</si>
  <si>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</si>
  <si>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</si>
  <si>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</si>
  <si>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</si>
  <si>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</si>
  <si>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</si>
  <si>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</si>
  <si>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</si>
  <si>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</si>
  <si>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</si>
  <si>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</si>
  <si>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</si>
  <si>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</si>
  <si>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</si>
  <si>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</si>
  <si>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</si>
  <si>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</si>
  <si>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</si>
  <si>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</si>
  <si>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</si>
  <si>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</si>
  <si>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</si>
  <si>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</si>
  <si>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</si>
  <si>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</si>
  <si>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</si>
  <si>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</si>
  <si>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</si>
  <si>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</si>
  <si>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</si>
  <si>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</si>
  <si>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</si>
  <si>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</si>
  <si>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</si>
  <si>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</si>
  <si>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</si>
  <si>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</si>
  <si>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</si>
  <si>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</si>
  <si>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</si>
  <si>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</si>
  <si>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</si>
  <si>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</si>
  <si>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</si>
  <si>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</si>
  <si>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</si>
  <si>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</si>
  <si>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</si>
  <si>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</si>
  <si>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</si>
  <si>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</si>
  <si>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</si>
  <si>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</si>
  <si>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</si>
  <si>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</si>
  <si>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</si>
  <si>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</si>
  <si>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</si>
  <si>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</si>
  <si>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</si>
  <si>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</si>
  <si>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</si>
  <si>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</si>
  <si>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</si>
  <si>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</si>
  <si>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</si>
  <si>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</si>
  <si>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</si>
  <si>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</si>
  <si>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</si>
  <si>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</si>
  <si>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</si>
  <si>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</si>
  <si>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</si>
  <si>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</si>
  <si>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</si>
  <si>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</si>
  <si>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</si>
  <si>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</si>
  <si>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</si>
  <si>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</si>
  <si>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</si>
  <si>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</si>
  <si>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</si>
  <si>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</si>
  <si>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</si>
  <si>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</si>
  <si>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</si>
  <si>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</si>
  <si>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</si>
  <si>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</si>
  <si>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</si>
  <si>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</si>
  <si>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</si>
  <si>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</si>
  <si>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</si>
  <si>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</si>
  <si>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</si>
  <si>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</si>
  <si>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</si>
  <si>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</si>
  <si>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</si>
  <si>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</si>
  <si>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</si>
  <si>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</si>
  <si>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</si>
  <si>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</si>
  <si>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</si>
  <si>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</si>
  <si>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</si>
  <si>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</si>
  <si>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</si>
  <si>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</si>
  <si>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</si>
  <si>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</si>
  <si>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</si>
  <si>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</si>
  <si>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</si>
  <si>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</si>
  <si>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</si>
  <si>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</si>
  <si>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</si>
  <si>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</si>
  <si>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</si>
  <si>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</si>
  <si>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</si>
  <si>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</si>
  <si>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</si>
  <si>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</si>
  <si>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</si>
  <si>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</si>
  <si>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</si>
  <si>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</si>
  <si>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</si>
  <si>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</si>
  <si>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</si>
  <si>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</si>
  <si>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</si>
  <si>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</si>
  <si>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</si>
  <si>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</si>
  <si>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</si>
  <si>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</si>
  <si>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</si>
  <si>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</si>
  <si>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</si>
  <si>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</si>
  <si>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</si>
  <si>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</si>
  <si>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</si>
  <si>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</si>
  <si>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</si>
  <si>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</si>
  <si>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</si>
  <si>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</si>
  <si>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</si>
  <si>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</si>
  <si>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</si>
  <si>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</si>
  <si>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</si>
  <si>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</si>
  <si>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</si>
  <si>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</si>
  <si>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</si>
  <si>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</si>
  <si>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</si>
  <si>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</si>
  <si>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</si>
  <si>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</si>
  <si>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</si>
  <si>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</si>
  <si>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</si>
  <si>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</si>
  <si>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</si>
  <si>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</si>
  <si>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</si>
  <si>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</si>
  <si>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</si>
  <si>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</si>
  <si>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</si>
  <si>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</si>
  <si>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</si>
  <si>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</si>
  <si>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</si>
  <si>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</si>
  <si>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</si>
  <si>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</si>
  <si>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</si>
  <si>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</si>
  <si>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</si>
  <si>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</si>
  <si>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</si>
  <si>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</si>
  <si>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</si>
  <si>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</si>
  <si>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</si>
  <si>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</si>
  <si>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</si>
  <si>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</si>
  <si>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</si>
  <si>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</si>
  <si>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</si>
  <si>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</si>
  <si>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</si>
  <si>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</si>
  <si>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</si>
  <si>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</si>
  <si>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</si>
  <si>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</si>
  <si>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</si>
  <si>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</si>
  <si>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</si>
  <si>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</si>
  <si>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</si>
  <si>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</si>
  <si>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</si>
  <si>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</si>
  <si>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</si>
  <si>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</si>
  <si>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</si>
  <si>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</si>
  <si>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</si>
  <si>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</si>
  <si>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</si>
  <si>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</si>
  <si>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</si>
  <si>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</si>
  <si>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</si>
  <si>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</si>
  <si>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</si>
  <si>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</si>
  <si>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</si>
  <si>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</si>
  <si>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</si>
  <si>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</si>
  <si>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</si>
  <si>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</si>
  <si>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</si>
  <si>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</si>
  <si>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</si>
  <si>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</si>
  <si>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</si>
  <si>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</si>
  <si>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</si>
  <si>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</si>
  <si>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</si>
  <si>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</si>
  <si>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</si>
  <si>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</si>
  <si>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</si>
  <si>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</si>
  <si>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</si>
  <si>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</si>
  <si>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</si>
  <si>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</si>
  <si>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</si>
  <si>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</si>
  <si>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</si>
  <si>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</si>
  <si>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</si>
  <si>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</si>
  <si>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</si>
  <si>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</si>
  <si>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</si>
  <si>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</si>
  <si>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</si>
  <si>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</si>
  <si>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</si>
  <si>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</si>
  <si>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</si>
  <si>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</si>
  <si>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</si>
  <si>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</si>
  <si>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</si>
  <si>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</si>
  <si>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</si>
  <si>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</si>
  <si>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</si>
  <si>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</si>
  <si>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</si>
  <si>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</si>
  <si>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</si>
  <si>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</si>
  <si>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</si>
  <si>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</si>
  <si>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</si>
  <si>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</si>
  <si>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</si>
  <si>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</si>
  <si>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</si>
  <si>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</si>
  <si>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</si>
  <si>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</si>
  <si>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</si>
  <si>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</si>
  <si>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</si>
  <si>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</si>
  <si>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</si>
  <si>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</si>
  <si>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</si>
  <si>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</si>
  <si>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</si>
  <si>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</si>
  <si>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</si>
  <si>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</si>
  <si>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</si>
  <si>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</si>
  <si>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</si>
  <si>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</si>
  <si>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</si>
  <si>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</si>
  <si>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</si>
  <si>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</si>
  <si>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</si>
  <si>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</si>
  <si>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</si>
  <si>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</si>
  <si>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</si>
  <si>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</si>
  <si>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</si>
  <si>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</si>
  <si>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</si>
  <si>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</si>
  <si>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</si>
  <si>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</si>
  <si>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</si>
  <si>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</si>
  <si>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</si>
  <si>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</si>
  <si>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</si>
  <si>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</si>
  <si>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</si>
  <si>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</si>
  <si>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</si>
  <si>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</si>
  <si>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</si>
  <si>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</si>
  <si>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</si>
  <si>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</si>
  <si>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</si>
  <si>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</si>
  <si>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</si>
  <si>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</si>
  <si>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</si>
  <si>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</si>
  <si>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</si>
  <si>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</si>
  <si>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</si>
  <si>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</si>
  <si>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</si>
  <si>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</si>
  <si>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</si>
  <si>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</si>
  <si>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</si>
  <si>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</si>
  <si>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</si>
  <si>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</si>
  <si>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</si>
  <si>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</si>
  <si>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</si>
  <si>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</si>
  <si>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</si>
  <si>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</si>
  <si>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</si>
  <si>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</si>
  <si>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</si>
  <si>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</si>
  <si>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</si>
  <si>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</si>
  <si>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</si>
  <si>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</si>
  <si>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</si>
  <si>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</si>
  <si>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</si>
  <si>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</si>
  <si>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</si>
  <si>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</si>
  <si>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</si>
  <si>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</si>
  <si>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</si>
  <si>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</si>
  <si>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</si>
  <si>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</si>
  <si>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</si>
  <si>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</si>
  <si>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</si>
  <si>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</si>
  <si>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</si>
  <si>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</si>
  <si>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</si>
  <si>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</si>
  <si>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</si>
  <si>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</si>
  <si>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</si>
  <si>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</si>
  <si>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</si>
  <si>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</si>
  <si>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</si>
  <si>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</si>
  <si>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</si>
  <si>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</si>
  <si>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</si>
  <si>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</si>
  <si>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</si>
  <si>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</si>
  <si>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</si>
  <si>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</si>
  <si>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</si>
  <si>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</si>
  <si>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</si>
  <si>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</si>
  <si>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</si>
  <si>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</si>
  <si>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</si>
  <si>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</si>
  <si>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</si>
  <si>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</si>
  <si>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</si>
  <si>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</si>
  <si>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</si>
  <si>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</si>
  <si>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</si>
  <si>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</si>
  <si>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</si>
  <si>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</si>
  <si>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</si>
  <si>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</si>
  <si>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</si>
  <si>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</si>
  <si>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</si>
  <si>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</si>
  <si>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</si>
  <si>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</si>
  <si>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</si>
  <si>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</si>
  <si>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</si>
  <si>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</si>
  <si>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</si>
  <si>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</si>
  <si>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</si>
  <si>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</si>
  <si>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</si>
  <si>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</si>
  <si>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</si>
  <si>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</si>
  <si>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</si>
  <si>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</si>
  <si>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</si>
  <si>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</si>
  <si>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</si>
  <si>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</si>
  <si>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</si>
  <si>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</si>
  <si>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</si>
  <si>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</si>
  <si>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</si>
  <si>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</si>
  <si>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</si>
  <si>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</si>
  <si>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</si>
  <si>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</si>
  <si>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</si>
  <si>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</si>
  <si>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</si>
  <si>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</si>
  <si>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</si>
  <si>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</si>
  <si>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</si>
  <si>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</si>
  <si>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</si>
  <si>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</si>
  <si>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</si>
  <si>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</si>
  <si>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</si>
  <si>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</si>
  <si>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</si>
  <si>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</si>
  <si>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</si>
  <si>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</si>
  <si>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</si>
  <si>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</si>
  <si>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</si>
  <si>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</si>
  <si>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</si>
  <si>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</si>
  <si>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</si>
  <si>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</si>
  <si>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</si>
  <si>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</si>
  <si>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</si>
  <si>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</si>
  <si>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</si>
  <si>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</si>
  <si>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</si>
  <si>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</si>
  <si>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</si>
  <si>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</si>
  <si>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</si>
  <si>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</si>
  <si>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</si>
  <si>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</si>
  <si>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</si>
  <si>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</si>
  <si>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</si>
  <si>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</si>
  <si>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</si>
  <si>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</si>
  <si>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</si>
  <si>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</si>
  <si>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</si>
  <si>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</si>
  <si>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</si>
  <si>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</si>
  <si>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</si>
  <si>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</si>
  <si>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</si>
  <si>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</si>
  <si>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</si>
  <si>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</si>
  <si>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</si>
  <si>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</si>
  <si>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</si>
  <si>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</si>
  <si>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</si>
  <si>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</si>
  <si>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</si>
  <si>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</si>
  <si>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</si>
  <si>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</si>
  <si>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</si>
  <si>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</si>
  <si>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</si>
  <si>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</si>
  <si>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</si>
  <si>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</si>
  <si>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</si>
  <si>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</si>
  <si>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</si>
  <si>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</si>
  <si>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</si>
  <si>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</si>
  <si>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</si>
  <si>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</si>
  <si>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</si>
  <si>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</si>
  <si>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</si>
  <si>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</si>
  <si>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</si>
  <si>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</si>
  <si>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</si>
  <si>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</si>
  <si>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</si>
  <si>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</si>
  <si>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</si>
  <si>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</si>
  <si>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</si>
  <si>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</si>
  <si>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</si>
  <si>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</si>
  <si>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</si>
  <si>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</si>
  <si>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</si>
  <si>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</si>
  <si>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</si>
  <si>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</si>
  <si>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</si>
  <si>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</si>
  <si>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</si>
  <si>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</si>
  <si>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</si>
  <si>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</si>
  <si>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</si>
  <si>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</si>
  <si>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</si>
  <si>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</si>
  <si>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</si>
  <si>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</si>
  <si>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</si>
  <si>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</si>
  <si>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</si>
  <si>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</si>
  <si>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</si>
  <si>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</si>
  <si>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</si>
  <si>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</si>
  <si>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</si>
  <si>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</si>
  <si>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</si>
  <si>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</si>
  <si>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</si>
  <si>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</si>
  <si>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</si>
  <si>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</si>
  <si>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</si>
  <si>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</si>
  <si>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</si>
  <si>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</si>
  <si>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</si>
  <si>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</si>
  <si>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</si>
  <si>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</si>
  <si>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</si>
  <si>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</si>
  <si>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</si>
  <si>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</si>
  <si>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</si>
  <si>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</si>
  <si>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</si>
  <si>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</si>
  <si>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</si>
  <si>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</si>
  <si>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</si>
  <si>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</si>
  <si>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</si>
  <si>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</si>
  <si>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</si>
  <si>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</si>
  <si>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</si>
  <si>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</si>
  <si>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</si>
  <si>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</si>
  <si>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</si>
  <si>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</si>
  <si>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</si>
  <si>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</si>
  <si>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</si>
  <si>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</si>
  <si>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</si>
  <si>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</si>
  <si>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</si>
  <si>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</si>
  <si>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</si>
  <si>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</si>
  <si>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</si>
  <si>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</si>
  <si>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</si>
  <si>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</si>
  <si>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</si>
  <si>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</si>
  <si>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</si>
  <si>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</si>
  <si>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</si>
  <si>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</si>
  <si>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</si>
  <si>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</si>
  <si>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</si>
  <si>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</si>
  <si>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</si>
  <si>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</si>
  <si>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</si>
  <si>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</si>
  <si>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</si>
  <si>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</si>
  <si>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</si>
  <si>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</si>
  <si>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</si>
  <si>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</si>
  <si>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</si>
  <si>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</si>
  <si>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</si>
  <si>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</si>
  <si>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</si>
  <si>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</si>
  <si>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</si>
  <si>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</si>
  <si>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</si>
  <si>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</si>
  <si>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</si>
  <si>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</si>
  <si>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</si>
  <si>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</si>
  <si>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</si>
  <si>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</si>
  <si>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</si>
  <si>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</si>
  <si>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</si>
  <si>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</si>
  <si>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</si>
  <si>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</si>
  <si>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</si>
  <si>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</si>
  <si>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</si>
  <si>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</si>
  <si>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</si>
  <si>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</si>
  <si>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</si>
  <si>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</si>
  <si>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</si>
  <si>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</si>
  <si>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</si>
  <si>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</si>
  <si>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</si>
  <si>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</si>
  <si>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</si>
  <si>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</si>
  <si>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</si>
  <si>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</si>
  <si>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</si>
  <si>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</si>
  <si>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</si>
  <si>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</si>
  <si>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</si>
  <si>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</si>
  <si>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</si>
  <si>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</si>
  <si>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</si>
  <si>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</si>
  <si>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</si>
  <si>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</si>
  <si>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</si>
  <si>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</si>
  <si>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</si>
  <si>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</si>
  <si>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</si>
  <si>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</si>
  <si>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</si>
  <si>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</si>
  <si>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</si>
  <si>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</si>
  <si>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</si>
  <si>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</si>
  <si>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</si>
  <si>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</si>
  <si>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</si>
  <si>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</si>
  <si>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</si>
  <si>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</si>
  <si>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</si>
  <si>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</si>
  <si>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</si>
  <si>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</si>
  <si>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</si>
  <si>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</si>
  <si>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</si>
  <si>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</si>
  <si>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</si>
  <si>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</si>
  <si>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</si>
  <si>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</si>
  <si>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</si>
  <si>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</si>
  <si>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</si>
  <si>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</si>
  <si>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</si>
  <si>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</si>
  <si>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</si>
  <si>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</si>
  <si>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</si>
  <si>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</si>
  <si>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</si>
  <si>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</si>
  <si>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</si>
  <si>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</si>
  <si>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</si>
  <si>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</si>
  <si>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</si>
  <si>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</si>
  <si>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</si>
  <si>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</si>
  <si>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</si>
  <si>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</si>
  <si>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</si>
  <si>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</si>
  <si>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</si>
  <si>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</si>
  <si>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</si>
  <si>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</si>
  <si>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</si>
  <si>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</si>
  <si>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</si>
  <si>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</si>
  <si>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</si>
  <si>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</si>
  <si>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</si>
  <si>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</si>
  <si>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</si>
  <si>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</si>
  <si>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</si>
  <si>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</si>
  <si>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</si>
  <si>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</si>
  <si>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</si>
  <si>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</si>
  <si>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</si>
  <si>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</si>
  <si>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</si>
  <si>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</si>
  <si>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</si>
  <si>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</si>
  <si>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</si>
  <si>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</si>
  <si>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</si>
  <si>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</si>
  <si>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</si>
  <si>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</si>
  <si>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</si>
  <si>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</si>
  <si>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</si>
  <si>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</si>
  <si>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</si>
  <si>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</si>
  <si>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</si>
  <si>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</si>
  <si>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</si>
  <si>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</si>
  <si>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</si>
  <si>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</si>
  <si>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</si>
  <si>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</si>
  <si>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</si>
  <si>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</si>
  <si>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</si>
  <si>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</si>
  <si>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</si>
  <si>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</si>
  <si>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</si>
  <si>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</si>
  <si>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</si>
  <si>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</si>
  <si>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</si>
  <si>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</si>
  <si>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</si>
  <si>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</si>
  <si>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</si>
  <si>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</si>
  <si>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</si>
  <si>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</si>
  <si>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</si>
  <si>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</si>
  <si>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</si>
  <si>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</si>
  <si>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</si>
  <si>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</si>
  <si>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</si>
  <si>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</si>
  <si>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</si>
  <si>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</si>
  <si>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</si>
  <si>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</si>
  <si>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</si>
  <si>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</si>
  <si>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</si>
  <si>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</si>
  <si>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</si>
  <si>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</si>
  <si>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</si>
  <si>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</si>
  <si>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</si>
  <si>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</si>
  <si>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</si>
  <si>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</si>
  <si>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</si>
  <si>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</si>
  <si>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</si>
  <si>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</si>
  <si>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</si>
  <si>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</si>
  <si>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</si>
  <si>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</si>
  <si>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</si>
  <si>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</si>
  <si>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</si>
  <si>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</si>
  <si>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</si>
  <si>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</si>
  <si>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</si>
  <si>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</si>
  <si>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</si>
  <si>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</si>
  <si>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</si>
  <si>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</si>
  <si>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</si>
  <si>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</si>
  <si>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</si>
  <si>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</si>
  <si>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</si>
  <si>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</si>
  <si>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</si>
  <si>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</si>
  <si>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</si>
  <si>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</si>
  <si>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</si>
  <si>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</si>
  <si>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</si>
  <si>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</si>
  <si>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</si>
  <si>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</si>
  <si>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</si>
  <si>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</si>
  <si>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</si>
  <si>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</si>
  <si>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</si>
  <si>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</si>
  <si>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</si>
  <si>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</si>
  <si>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</si>
  <si>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</si>
  <si>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</si>
  <si>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</si>
  <si>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</si>
  <si>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</si>
  <si>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</si>
  <si>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</si>
  <si>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</si>
  <si>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</si>
  <si>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</si>
  <si>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</si>
  <si>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</si>
  <si>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</si>
  <si>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</si>
  <si>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</si>
  <si>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</si>
  <si>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</si>
  <si>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</si>
  <si>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</si>
  <si>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</si>
  <si>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</si>
  <si>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</si>
  <si>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</si>
  <si>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</si>
  <si>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</si>
  <si>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</si>
  <si>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</si>
  <si>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</si>
  <si>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</si>
  <si>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</si>
  <si>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</si>
  <si>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</si>
  <si>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</si>
  <si>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</si>
  <si>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</si>
  <si>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</si>
  <si>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</si>
  <si>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</si>
  <si>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</si>
  <si>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</si>
  <si>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</si>
  <si>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</si>
  <si>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</si>
  <si>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</si>
  <si>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</si>
  <si>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</si>
  <si>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</si>
  <si>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</si>
  <si>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</si>
  <si>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</si>
  <si>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</si>
  <si>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</si>
  <si>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</si>
  <si>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</si>
  <si>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</si>
  <si>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</si>
  <si>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</si>
  <si>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</si>
  <si>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</si>
  <si>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</si>
  <si>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</si>
  <si>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</si>
  <si>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</si>
  <si>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</si>
  <si>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</si>
  <si>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</si>
  <si>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</si>
  <si>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</si>
  <si>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</si>
  <si>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</si>
  <si>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</si>
  <si>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</si>
  <si>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</si>
  <si>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</si>
  <si>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</si>
  <si>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</si>
  <si>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</si>
  <si>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</si>
  <si>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</si>
  <si>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</si>
  <si>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</si>
  <si>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</si>
  <si>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</si>
  <si>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</si>
  <si>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</si>
  <si>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</si>
  <si>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</si>
  <si>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</si>
  <si>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</si>
  <si>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</si>
  <si>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</si>
  <si>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</si>
  <si>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</si>
  <si>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</si>
  <si>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</si>
  <si>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</si>
  <si>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</si>
  <si>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</si>
  <si>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</si>
  <si>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</si>
  <si>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</si>
  <si>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</si>
  <si>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</si>
  <si>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</si>
  <si>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</si>
  <si>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</si>
  <si>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</si>
  <si>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</si>
  <si>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</si>
  <si>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</si>
  <si>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</si>
  <si>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</si>
  <si>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</si>
  <si>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</si>
  <si>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</si>
  <si>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</si>
  <si>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</si>
  <si>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</si>
  <si>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</si>
  <si>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</si>
  <si>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</si>
  <si>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</si>
  <si>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</si>
  <si>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</si>
  <si>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</si>
  <si>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</si>
  <si>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</si>
  <si>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</si>
  <si>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</si>
  <si>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</si>
  <si>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</si>
  <si>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</si>
  <si>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</si>
  <si>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</si>
  <si>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</si>
  <si>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</si>
  <si>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</si>
  <si>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</si>
  <si>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</si>
  <si>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</si>
  <si>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</si>
  <si>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</si>
  <si>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</si>
  <si>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</si>
  <si>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</si>
  <si>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</si>
  <si>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</si>
  <si>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</si>
  <si>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</si>
  <si>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</si>
  <si>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</si>
  <si>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</si>
  <si>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</si>
  <si>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</si>
  <si>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</si>
  <si>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</si>
  <si>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</si>
  <si>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</si>
  <si>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</si>
  <si>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</si>
  <si>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</si>
  <si>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</si>
  <si>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</si>
  <si>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</si>
  <si>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</si>
  <si>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</si>
  <si>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</si>
  <si>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</si>
  <si>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</si>
  <si>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</si>
  <si>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</si>
  <si>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</si>
  <si>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</si>
  <si>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</si>
  <si>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</si>
  <si>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</si>
  <si>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</si>
  <si>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</si>
  <si>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</si>
  <si>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</si>
  <si>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</si>
  <si>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</si>
  <si>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</si>
  <si>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</si>
  <si>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</si>
  <si>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</si>
  <si>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</si>
  <si>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</si>
  <si>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</si>
  <si>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</si>
  <si>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</si>
  <si>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</si>
  <si>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</si>
  <si>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</si>
  <si>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</si>
  <si>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</si>
  <si>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</si>
  <si>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</si>
  <si>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</si>
  <si>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</si>
  <si>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</si>
  <si>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</si>
  <si>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</si>
  <si>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</si>
  <si>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</si>
  <si>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</si>
  <si>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</si>
  <si>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</si>
  <si>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</si>
  <si>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</si>
  <si>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</si>
  <si>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</si>
  <si>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</si>
  <si>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</si>
  <si>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</si>
  <si>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</si>
  <si>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</si>
  <si>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</si>
  <si>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</si>
  <si>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</si>
  <si>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</si>
  <si>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</si>
  <si>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</si>
  <si>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</si>
  <si>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</si>
  <si>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</si>
  <si>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</si>
  <si>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</si>
  <si>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</si>
  <si>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</si>
  <si>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</si>
  <si>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</si>
  <si>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</si>
  <si>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</si>
  <si>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</si>
  <si>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</si>
  <si>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</si>
  <si>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</si>
  <si>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</si>
  <si>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</si>
  <si>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</si>
  <si>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</si>
  <si>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</si>
  <si>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</si>
  <si>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</si>
  <si>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</si>
  <si>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</si>
  <si>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</si>
  <si>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</si>
  <si>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</si>
  <si>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</si>
  <si>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</si>
  <si>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</si>
  <si>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</si>
  <si>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</si>
  <si>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</si>
  <si>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</si>
  <si>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</si>
  <si>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</si>
  <si>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</si>
  <si>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</si>
  <si>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</si>
  <si>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</si>
  <si>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</si>
  <si>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</si>
  <si>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</si>
  <si>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</si>
  <si>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</si>
  <si>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</si>
  <si>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</si>
  <si>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</si>
  <si>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</si>
  <si>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</si>
  <si>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</si>
  <si>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</si>
  <si>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</si>
  <si>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</si>
  <si>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</si>
  <si>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</si>
  <si>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</si>
  <si>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</si>
  <si>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</si>
  <si>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</si>
  <si>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</si>
  <si>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</si>
  <si>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</si>
  <si>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</si>
  <si>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</si>
  <si>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</si>
  <si>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</si>
  <si>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</si>
  <si>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</si>
  <si>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</si>
  <si>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</si>
  <si>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</si>
  <si>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</si>
  <si>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</si>
  <si>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</si>
  <si>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</si>
  <si>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</si>
  <si>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</si>
  <si>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</si>
  <si>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</si>
  <si>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</si>
  <si>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</si>
  <si>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</si>
  <si>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</si>
  <si>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</si>
  <si>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</si>
  <si>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</si>
  <si>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</si>
  <si>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</si>
  <si>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</si>
  <si>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</si>
  <si>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</si>
  <si>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</si>
  <si>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</si>
  <si>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</si>
  <si>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</si>
  <si>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</si>
  <si>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</si>
  <si>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</si>
  <si>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</si>
  <si>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</si>
  <si>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</si>
  <si>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</si>
  <si>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</si>
  <si>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</si>
  <si>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</si>
  <si>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</si>
  <si>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</si>
  <si>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</si>
  <si>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</si>
  <si>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</si>
  <si>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</si>
  <si>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</si>
  <si>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</si>
  <si>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</si>
  <si>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</si>
  <si>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</si>
  <si>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</si>
  <si>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</si>
  <si>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</si>
  <si>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</si>
  <si>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</si>
  <si>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</si>
  <si>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</si>
  <si>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</si>
  <si>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</si>
  <si>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</si>
  <si>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</si>
  <si>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</si>
  <si>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</si>
  <si>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</si>
  <si>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</si>
  <si>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</si>
  <si>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</si>
  <si>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</si>
  <si>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</si>
  <si>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</si>
  <si>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</si>
  <si>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</si>
  <si>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</si>
  <si>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</si>
  <si>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</si>
  <si>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</si>
  <si>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</si>
  <si>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</si>
  <si>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</si>
  <si>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</si>
  <si>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</si>
  <si>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</si>
  <si>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</si>
  <si>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</si>
  <si>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</si>
  <si>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</si>
  <si>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</si>
  <si>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</si>
  <si>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</si>
  <si>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</si>
  <si>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</si>
  <si>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</si>
  <si>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</si>
  <si>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</si>
  <si>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</si>
  <si>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</si>
  <si>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</si>
  <si>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</si>
  <si>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</si>
  <si>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</si>
  <si>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</si>
  <si>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</si>
  <si>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</si>
  <si>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</si>
  <si>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</si>
  <si>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</si>
  <si>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</si>
  <si>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</si>
  <si>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</si>
  <si>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</si>
  <si>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</si>
  <si>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</si>
  <si>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</si>
  <si>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</si>
  <si>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</si>
  <si>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</si>
  <si>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</si>
  <si>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</si>
  <si>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</si>
  <si>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</si>
  <si>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</si>
  <si>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</si>
  <si>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</si>
  <si>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</si>
  <si>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</si>
  <si>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</si>
  <si>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</si>
  <si>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</si>
  <si>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</si>
  <si>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</si>
  <si>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</si>
  <si>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</si>
  <si>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</si>
  <si>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</si>
  <si>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</si>
  <si>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</si>
  <si>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</si>
  <si>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</si>
  <si>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</si>
  <si>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</si>
  <si>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</si>
  <si>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</si>
  <si>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</si>
  <si>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</si>
  <si>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</si>
  <si>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</si>
  <si>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</si>
  <si>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</si>
  <si>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</si>
  <si>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</si>
  <si>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</si>
  <si>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</si>
  <si>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</si>
  <si>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</si>
  <si>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</si>
  <si>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</si>
  <si>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</si>
  <si>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</si>
  <si>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</si>
  <si>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</si>
  <si>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</si>
  <si>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</si>
  <si>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</si>
  <si>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</si>
  <si>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</si>
  <si>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</si>
  <si>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</si>
  <si>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</si>
  <si>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</si>
  <si>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</si>
  <si>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</si>
  <si>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</si>
  <si>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</si>
  <si>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</si>
  <si>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</si>
  <si>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</si>
  <si>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</si>
  <si>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</si>
  <si>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</si>
  <si>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</si>
  <si>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</si>
  <si>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</si>
  <si>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</si>
  <si>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</si>
  <si>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</si>
  <si>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</si>
  <si>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</si>
  <si>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</si>
  <si>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</si>
  <si>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</si>
  <si>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</si>
  <si>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</si>
  <si>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</si>
  <si>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</si>
  <si>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</si>
  <si>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</si>
  <si>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</si>
  <si>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</si>
  <si>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</si>
  <si>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</si>
  <si>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</si>
  <si>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</si>
  <si>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</si>
  <si>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</si>
  <si>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</si>
  <si>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</si>
  <si>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</si>
  <si>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</si>
  <si>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</si>
  <si>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</si>
  <si>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</si>
  <si>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</si>
  <si>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</si>
  <si>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</si>
  <si>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</si>
  <si>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</si>
  <si>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</si>
  <si>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</si>
  <si>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</si>
  <si>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</si>
  <si>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</si>
  <si>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</si>
  <si>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</si>
  <si>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</si>
  <si>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</si>
  <si>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</si>
  <si>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</si>
  <si>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</si>
  <si>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</si>
  <si>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</si>
  <si>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</si>
  <si>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</si>
  <si>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</si>
  <si>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</si>
  <si>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</si>
  <si>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</si>
  <si>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</si>
  <si>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</si>
  <si>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</si>
  <si>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</si>
  <si>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</si>
  <si>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</si>
  <si>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</si>
  <si>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</si>
  <si>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</si>
  <si>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</si>
  <si>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</si>
  <si>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</si>
  <si>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</si>
  <si>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</si>
  <si>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</si>
  <si>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</si>
  <si>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</si>
  <si>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</si>
  <si>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</si>
  <si>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</si>
  <si>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</si>
  <si>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</si>
  <si>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</si>
  <si>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</si>
  <si>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</si>
  <si>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</si>
  <si>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</si>
  <si>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</si>
  <si>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</si>
  <si>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</si>
  <si>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</si>
  <si>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</si>
  <si>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</si>
  <si>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</si>
  <si>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</si>
  <si>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</si>
  <si>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</si>
  <si>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</si>
  <si>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</si>
  <si>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</si>
  <si>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</si>
  <si>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</si>
  <si>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</si>
  <si>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</si>
  <si>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</si>
  <si>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</si>
  <si>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</si>
  <si>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</si>
  <si>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</si>
  <si>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</si>
  <si>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</si>
  <si>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</si>
  <si>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</si>
  <si>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</si>
  <si>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</si>
  <si>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</si>
  <si>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</si>
  <si>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</si>
  <si>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</si>
  <si>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</si>
  <si>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</si>
  <si>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</si>
  <si>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</si>
  <si>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</si>
  <si>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</si>
  <si>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</si>
  <si>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</si>
  <si>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</si>
  <si>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</si>
  <si>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</si>
  <si>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</si>
  <si>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</si>
  <si>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</si>
  <si>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</si>
  <si>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</si>
  <si>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</si>
  <si>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</si>
  <si>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</si>
  <si>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</si>
  <si>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</si>
  <si>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</si>
  <si>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</si>
  <si>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</si>
  <si>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</si>
  <si>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</si>
  <si>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</si>
  <si>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</si>
  <si>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</si>
  <si>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</si>
  <si>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</si>
  <si>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</si>
  <si>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</si>
  <si>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</si>
  <si>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</si>
  <si>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</si>
  <si>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</si>
  <si>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</si>
  <si>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</si>
  <si>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</si>
  <si>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</si>
  <si>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</si>
  <si>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</si>
  <si>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</si>
  <si>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</si>
  <si>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</si>
  <si>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</si>
  <si>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</si>
  <si>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</si>
  <si>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</si>
  <si>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</si>
  <si>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</si>
  <si>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</si>
  <si>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</si>
  <si>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</si>
  <si>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</si>
  <si>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</si>
  <si>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</si>
  <si>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</si>
  <si>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</si>
  <si>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</si>
  <si>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</si>
  <si>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</si>
  <si>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</si>
  <si>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</si>
  <si>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</si>
  <si>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</si>
  <si>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</si>
  <si>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</si>
  <si>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</si>
  <si>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</si>
  <si>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</si>
  <si>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</si>
  <si>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</si>
  <si>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</si>
  <si>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</si>
  <si>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</si>
  <si>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</si>
  <si>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</si>
  <si>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</si>
  <si>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</si>
  <si>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</si>
  <si>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</si>
  <si>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</si>
  <si>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</si>
  <si>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</si>
  <si>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</si>
  <si>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</si>
  <si>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</si>
  <si>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</si>
  <si>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</si>
  <si>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</si>
  <si>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</si>
  <si>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</si>
  <si>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</si>
  <si>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</si>
  <si>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</si>
  <si>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</si>
  <si>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</si>
  <si>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</si>
  <si>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</si>
  <si>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</si>
  <si>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</si>
  <si>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</si>
  <si>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</si>
  <si>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</si>
  <si>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</si>
  <si>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</si>
  <si>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</si>
  <si>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</si>
  <si>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</si>
  <si>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</si>
  <si>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</si>
  <si>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</si>
  <si>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</si>
  <si>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</si>
  <si>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</si>
  <si>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</si>
  <si>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</si>
  <si>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</si>
  <si>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</si>
  <si>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</si>
  <si>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</si>
  <si>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</si>
  <si>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</si>
  <si>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</si>
  <si>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</si>
  <si>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</si>
  <si>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</si>
  <si>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</si>
  <si>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</si>
  <si>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</si>
  <si>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</si>
  <si>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</si>
  <si>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</si>
  <si>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</si>
  <si>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</si>
  <si>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</si>
  <si>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</si>
  <si>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</si>
  <si>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</si>
  <si>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</si>
  <si>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</si>
  <si>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</si>
  <si>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</si>
  <si>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</si>
  <si>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</si>
  <si>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</si>
  <si>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</si>
  <si>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</si>
  <si>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</si>
  <si>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</si>
  <si>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</si>
  <si>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</si>
  <si>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</si>
  <si>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</si>
  <si>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</si>
  <si>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</si>
  <si>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</si>
  <si>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</si>
  <si>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</si>
  <si>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</si>
  <si>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</si>
  <si>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</si>
  <si>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</si>
  <si>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</si>
  <si>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</si>
  <si>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</si>
  <si>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</si>
  <si>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</si>
  <si>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</si>
  <si>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</si>
  <si>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</si>
  <si>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</si>
  <si>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</si>
  <si>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</si>
  <si>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</si>
  <si>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</si>
  <si>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</si>
  <si>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</si>
  <si>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</si>
  <si>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</si>
  <si>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</si>
  <si>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</si>
  <si>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</si>
  <si>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</si>
  <si>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</si>
  <si>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</si>
  <si>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</si>
  <si>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</si>
  <si>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</si>
  <si>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</si>
  <si>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</si>
  <si>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</si>
  <si>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</si>
  <si>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</si>
  <si>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</si>
  <si>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</si>
  <si>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</si>
  <si>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</si>
  <si>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</si>
  <si>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</si>
  <si>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</si>
  <si>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</si>
  <si>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</si>
  <si>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</si>
  <si>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</si>
  <si>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</si>
  <si>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</si>
  <si>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</si>
  <si>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</si>
  <si>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</si>
  <si>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</si>
  <si>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</si>
  <si>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</si>
  <si>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</si>
  <si>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</si>
  <si>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</si>
  <si>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</si>
  <si>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</si>
  <si>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</si>
  <si>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</si>
  <si>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</si>
  <si>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</si>
  <si>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</si>
  <si>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</si>
  <si>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</si>
  <si>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</si>
  <si>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</si>
  <si>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</si>
  <si>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</si>
  <si>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</si>
  <si>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</si>
  <si>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</si>
  <si>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</si>
  <si>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</si>
  <si>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</si>
  <si>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</si>
  <si>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</si>
  <si>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</si>
  <si>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</si>
  <si>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</si>
  <si>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</si>
  <si>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</si>
  <si>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</si>
  <si>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</si>
  <si>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</si>
  <si>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</si>
  <si>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</si>
  <si>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</si>
  <si>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</si>
  <si>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</si>
  <si>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</si>
  <si>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</si>
  <si>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</si>
  <si>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</si>
  <si>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</si>
  <si>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</si>
  <si>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</si>
  <si>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</si>
  <si>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</si>
  <si>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</si>
  <si>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</si>
  <si>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</si>
  <si>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</si>
  <si>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</si>
  <si>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</si>
  <si>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</si>
  <si>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</si>
  <si>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</si>
  <si>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</si>
  <si>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</si>
  <si>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</si>
  <si>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</si>
  <si>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</si>
  <si>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</si>
  <si>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</si>
  <si>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</si>
  <si>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</si>
  <si>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</si>
  <si>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</si>
  <si>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</si>
  <si>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</si>
  <si>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</si>
  <si>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</si>
  <si>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</si>
  <si>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</si>
  <si>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</si>
  <si>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</si>
  <si>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</si>
  <si>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</si>
  <si>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</si>
  <si>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</si>
  <si>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</si>
  <si>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</si>
  <si>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</si>
  <si>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</si>
  <si>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</si>
  <si>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</si>
  <si>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</si>
  <si>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</si>
  <si>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</si>
  <si>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</si>
  <si>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</si>
  <si>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</si>
  <si>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</si>
  <si>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</si>
  <si>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</si>
  <si>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</si>
  <si>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</si>
  <si>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</si>
  <si>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</si>
  <si>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</si>
  <si>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</si>
  <si>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</si>
  <si>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</si>
  <si>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</si>
  <si>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</si>
  <si>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</si>
  <si>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</si>
  <si>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</si>
  <si>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</si>
  <si>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</si>
  <si>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</si>
  <si>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</si>
  <si>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</si>
  <si>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</si>
  <si>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</si>
  <si>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</si>
  <si>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</si>
  <si>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</si>
  <si>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</si>
  <si>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</si>
  <si>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</si>
  <si>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</si>
  <si>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</si>
  <si>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</si>
  <si>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</si>
  <si>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</si>
  <si>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</si>
  <si>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</si>
  <si>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</si>
  <si>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</si>
  <si>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</si>
  <si>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</si>
  <si>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</si>
  <si>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</si>
  <si>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</si>
  <si>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</si>
  <si>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</si>
  <si>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</si>
  <si>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</si>
  <si>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</si>
  <si>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</si>
  <si>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</si>
  <si>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</si>
  <si>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</si>
  <si>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</si>
  <si>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</si>
  <si>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</si>
  <si>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</si>
  <si>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</si>
  <si>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</si>
  <si>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</si>
  <si>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</si>
  <si>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</si>
  <si>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</si>
  <si>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</si>
  <si>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</si>
  <si>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</si>
  <si>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</si>
  <si>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</si>
  <si>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</si>
  <si>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</si>
  <si>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</si>
  <si>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</si>
  <si>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</si>
  <si>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</si>
  <si>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</si>
  <si>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</si>
  <si>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</si>
  <si>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</si>
  <si>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</si>
  <si>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</si>
  <si>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</si>
  <si>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</si>
  <si>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</si>
  <si>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</si>
  <si>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</si>
  <si>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</si>
  <si>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</si>
  <si>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</si>
  <si>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</si>
  <si>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</si>
  <si>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</si>
  <si>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</si>
  <si>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</si>
  <si>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</si>
  <si>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</si>
  <si>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</si>
  <si>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</si>
  <si>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</si>
  <si>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</si>
  <si>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</si>
  <si>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</si>
  <si>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</si>
  <si>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</si>
  <si>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</si>
  <si>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</si>
  <si>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</si>
  <si>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</si>
  <si>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</si>
  <si>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</si>
  <si>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</si>
  <si>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</si>
  <si>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</si>
  <si>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</si>
  <si>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</si>
  <si>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</si>
  <si>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</si>
  <si>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</si>
  <si>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</si>
  <si>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</si>
  <si>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</si>
  <si>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</si>
  <si>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</si>
  <si>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</si>
  <si>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</si>
  <si>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</si>
  <si>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</si>
  <si>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</si>
  <si>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</si>
  <si>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</si>
  <si>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</si>
  <si>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</si>
  <si>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</si>
  <si>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</si>
  <si>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</si>
  <si>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</si>
  <si>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</si>
  <si>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</si>
  <si>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</si>
  <si>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</si>
  <si>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</si>
  <si>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</si>
  <si>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</si>
  <si>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</si>
  <si>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</si>
  <si>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</si>
  <si>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</si>
  <si>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</si>
  <si>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</si>
  <si>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</si>
  <si>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</si>
  <si>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</si>
  <si>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</si>
  <si>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</si>
  <si>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</si>
  <si>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</si>
  <si>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</si>
  <si>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</si>
  <si>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</si>
  <si>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</si>
  <si>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</si>
  <si>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</si>
  <si>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</si>
  <si>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</si>
  <si>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</si>
  <si>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</si>
  <si>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</si>
  <si>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</si>
  <si>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</si>
  <si>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</si>
  <si>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</si>
  <si>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</si>
  <si>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</si>
  <si>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</si>
  <si>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</si>
  <si>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</si>
  <si>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</si>
  <si>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</si>
  <si>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</si>
  <si>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</si>
  <si>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</si>
  <si>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</si>
  <si>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</si>
  <si>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</si>
  <si>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</si>
  <si>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</si>
  <si>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</si>
  <si>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</si>
  <si>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</si>
  <si>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</si>
  <si>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</si>
  <si>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</si>
  <si>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</si>
  <si>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</si>
  <si>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</si>
  <si>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</si>
  <si>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</si>
  <si>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</si>
  <si>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</si>
  <si>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</si>
  <si>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</si>
  <si>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</si>
  <si>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</si>
  <si>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</si>
  <si>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</si>
  <si>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</si>
  <si>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</si>
  <si>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</si>
  <si>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</si>
  <si>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</si>
  <si>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</si>
  <si>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</si>
  <si>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</si>
  <si>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</si>
  <si>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</si>
  <si>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</si>
  <si>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</si>
  <si>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</si>
  <si>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</si>
  <si>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</si>
  <si>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</si>
  <si>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</si>
  <si>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</si>
  <si>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</si>
  <si>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</si>
  <si>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</si>
  <si>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</si>
  <si>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</si>
  <si>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</si>
  <si>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</si>
  <si>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</si>
  <si>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</si>
  <si>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</si>
  <si>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</si>
  <si>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</si>
  <si>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</si>
  <si>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</si>
  <si>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</si>
  <si>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</si>
  <si>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</si>
  <si>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</si>
  <si>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</si>
  <si>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</si>
  <si>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</si>
  <si>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</si>
  <si>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</si>
  <si>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</si>
  <si>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</si>
  <si>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</si>
  <si>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</si>
  <si>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</si>
  <si>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</si>
  <si>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</si>
  <si>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</si>
  <si>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</si>
  <si>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</si>
  <si>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</si>
  <si>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</si>
  <si>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</si>
  <si>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</si>
  <si>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</si>
  <si>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</si>
  <si>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</si>
  <si>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</si>
  <si>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</si>
  <si>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</si>
  <si>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</si>
  <si>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</si>
  <si>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</si>
  <si>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</si>
  <si>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</si>
  <si>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</si>
  <si>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</si>
  <si>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</si>
  <si>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</si>
  <si>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</si>
  <si>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</si>
  <si>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</si>
  <si>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</si>
  <si>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</si>
  <si>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</si>
  <si>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</si>
  <si>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</si>
  <si>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</si>
  <si>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</si>
  <si>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</si>
  <si>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</si>
  <si>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</si>
  <si>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</si>
  <si>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</si>
  <si>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</si>
  <si>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</si>
  <si>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</si>
  <si>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</si>
  <si>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</si>
  <si>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</si>
  <si>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</si>
  <si>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</si>
  <si>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</si>
  <si>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</si>
  <si>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</si>
  <si>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</si>
  <si>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</si>
  <si>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</si>
  <si>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</si>
  <si>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</si>
  <si>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</si>
  <si>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</si>
  <si>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</si>
  <si>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</si>
  <si>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</si>
  <si>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</si>
  <si>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</si>
  <si>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</si>
  <si>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</si>
  <si>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</si>
  <si>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</si>
  <si>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</si>
  <si>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</si>
  <si>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</si>
  <si>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</si>
  <si>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</si>
  <si>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</si>
  <si>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</si>
  <si>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</si>
  <si>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</si>
  <si>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</si>
  <si>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</si>
  <si>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</si>
  <si>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</si>
  <si>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</si>
  <si>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</si>
  <si>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</si>
  <si>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</si>
  <si>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</si>
  <si>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</si>
  <si>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</si>
  <si>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</si>
  <si>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</si>
  <si>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</si>
  <si>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</si>
  <si>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</si>
  <si>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</si>
  <si>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</si>
  <si>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</si>
  <si>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</si>
  <si>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</si>
  <si>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</si>
  <si>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</si>
  <si>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</si>
  <si>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</si>
  <si>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</si>
  <si>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</si>
  <si>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</si>
  <si>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</si>
  <si>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</si>
  <si>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</si>
  <si>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</si>
  <si>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</si>
  <si>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</si>
  <si>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</si>
  <si>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</si>
  <si>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</si>
  <si>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</si>
  <si>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</si>
  <si>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</si>
  <si>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</si>
  <si>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</si>
  <si>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</si>
  <si>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</si>
  <si>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</si>
  <si>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</si>
  <si>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</si>
  <si>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</si>
  <si>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</si>
  <si>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</si>
  <si>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</si>
  <si>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</si>
  <si>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</si>
  <si>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</si>
  <si>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</si>
  <si>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</si>
  <si>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</si>
  <si>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</si>
  <si>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</si>
  <si>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</si>
  <si>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</si>
  <si>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</si>
  <si>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</si>
  <si>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</si>
  <si>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</si>
  <si>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</si>
  <si>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</si>
  <si>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</si>
  <si>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</si>
  <si>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</si>
  <si>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</si>
  <si>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</si>
  <si>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</si>
  <si>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</si>
  <si>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</si>
  <si>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</si>
  <si>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</si>
  <si>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</si>
  <si>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</si>
  <si>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</si>
  <si>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</si>
  <si>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</si>
  <si>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</si>
  <si>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</si>
  <si>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</si>
  <si>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</si>
  <si>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</si>
  <si>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</si>
  <si>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</si>
  <si>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</si>
  <si>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</si>
  <si>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</si>
  <si>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</si>
  <si>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</si>
  <si>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</si>
  <si>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</si>
  <si>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</si>
  <si>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</si>
  <si>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</si>
  <si>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</si>
  <si>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</si>
  <si>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</si>
  <si>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</si>
  <si>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</si>
  <si>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</si>
  <si>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</si>
  <si>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</si>
  <si>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</si>
  <si>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</si>
  <si>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</si>
  <si>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</si>
  <si>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</si>
  <si>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</si>
  <si>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</si>
  <si>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</si>
  <si>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</si>
  <si>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</si>
  <si>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</si>
  <si>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</si>
  <si>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</si>
  <si>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</si>
  <si>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</si>
  <si>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</si>
  <si>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</si>
  <si>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</si>
  <si>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</si>
  <si>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</si>
  <si>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</si>
  <si>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</si>
  <si>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</si>
  <si>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</si>
  <si>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</si>
  <si>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</si>
  <si>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</si>
  <si>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</si>
  <si>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</si>
  <si>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</si>
  <si>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</si>
  <si>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</si>
  <si>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</si>
  <si>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</si>
  <si>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</si>
  <si>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</si>
  <si>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</si>
  <si>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</si>
  <si>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</si>
  <si>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</si>
  <si>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</si>
  <si>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</si>
  <si>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</si>
  <si>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</si>
  <si>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</si>
  <si>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</si>
  <si>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</si>
  <si>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</si>
  <si>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</si>
  <si>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</si>
  <si>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</si>
  <si>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</si>
  <si>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</si>
  <si>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</si>
  <si>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</si>
  <si>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</si>
  <si>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</si>
  <si>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</si>
  <si>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</si>
  <si>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</si>
  <si>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</si>
  <si>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</si>
  <si>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</si>
  <si>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</si>
  <si>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</si>
  <si>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</si>
  <si>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</si>
  <si>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</si>
  <si>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</si>
  <si>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</si>
  <si>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</si>
  <si>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</si>
  <si>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</si>
  <si>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</si>
  <si>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</si>
  <si>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</si>
  <si>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</si>
  <si>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</si>
  <si>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</si>
  <si>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</si>
  <si>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</si>
  <si>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</si>
  <si>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</si>
  <si>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</si>
  <si>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</si>
  <si>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</si>
  <si>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</si>
  <si>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</si>
  <si>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</si>
  <si>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</si>
  <si>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</si>
  <si>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</si>
  <si>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</si>
  <si>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</si>
  <si>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</si>
  <si>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</si>
  <si>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</si>
  <si>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</si>
  <si>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</si>
  <si>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</si>
  <si>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</si>
  <si>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</si>
  <si>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</si>
  <si>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</si>
  <si>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</si>
  <si>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</si>
  <si>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</si>
  <si>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</si>
  <si>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</si>
  <si>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</si>
  <si>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</si>
  <si>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</si>
  <si>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</si>
  <si>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</si>
  <si>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</si>
  <si>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</si>
  <si>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</si>
  <si>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</si>
  <si>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</si>
  <si>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</si>
  <si>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</si>
  <si>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</si>
  <si>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</si>
  <si>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</si>
  <si>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</si>
  <si>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</si>
  <si>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</si>
  <si>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</si>
  <si>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</si>
  <si>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</si>
  <si>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</si>
  <si>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</si>
  <si>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</si>
  <si>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</si>
  <si>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</si>
  <si>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</si>
  <si>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</si>
  <si>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</si>
  <si>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</si>
  <si>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</si>
  <si>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</si>
  <si>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</si>
  <si>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</si>
  <si>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</si>
  <si>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</si>
  <si>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</si>
  <si>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</si>
  <si>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</si>
  <si>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</si>
  <si>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</si>
  <si>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</si>
  <si>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</si>
  <si>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</si>
  <si>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</si>
  <si>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</si>
  <si>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</si>
  <si>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</si>
  <si>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</si>
  <si>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</si>
  <si>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</si>
  <si>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</si>
  <si>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</si>
  <si>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</si>
  <si>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</si>
  <si>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</si>
  <si>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</si>
  <si>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</si>
  <si>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</si>
  <si>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</si>
  <si>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</si>
  <si>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</si>
  <si>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</si>
  <si>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</si>
  <si>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</si>
  <si>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</si>
  <si>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</si>
  <si>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</si>
  <si>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</si>
  <si>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</si>
  <si>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</si>
  <si>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</si>
  <si>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</si>
  <si>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</si>
  <si>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</si>
  <si>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</si>
  <si>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</si>
  <si>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</si>
  <si>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</si>
  <si>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</si>
  <si>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</si>
  <si>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</si>
  <si>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</si>
  <si>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</si>
  <si>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</si>
  <si>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</si>
  <si>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</si>
  <si>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</si>
  <si>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</si>
  <si>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</si>
  <si>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</si>
  <si>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</si>
  <si>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</si>
  <si>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</si>
  <si>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</si>
  <si>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</si>
  <si>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</si>
  <si>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</si>
  <si>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</si>
  <si>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</si>
  <si>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</si>
  <si>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</si>
  <si>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</si>
  <si>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</si>
  <si>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</si>
  <si>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</si>
  <si>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</si>
  <si>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</si>
  <si>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</si>
  <si>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</si>
  <si>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</si>
  <si>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</si>
  <si>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</si>
  <si>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</si>
  <si>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</si>
  <si>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</si>
  <si>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</si>
  <si>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</si>
  <si>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</si>
  <si>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</si>
  <si>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</si>
  <si>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</si>
  <si>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</si>
  <si>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</si>
  <si>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</si>
  <si>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</si>
  <si>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</si>
  <si>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</si>
  <si>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</si>
  <si>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</si>
  <si>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</si>
  <si>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</si>
  <si>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</si>
  <si>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</si>
  <si>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</si>
  <si>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</si>
  <si>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</si>
  <si>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</si>
  <si>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</si>
  <si>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</si>
  <si>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</si>
  <si>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</si>
  <si>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</si>
  <si>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</si>
  <si>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</si>
  <si>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</si>
  <si>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</si>
  <si>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</si>
  <si>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</si>
  <si>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</si>
  <si>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</si>
  <si>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</si>
  <si>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</si>
  <si>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</si>
  <si>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</si>
  <si>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</si>
  <si>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</si>
  <si>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</si>
  <si>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</si>
  <si>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</si>
  <si>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</si>
  <si>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</si>
  <si>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</si>
  <si>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</si>
  <si>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</si>
  <si>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</si>
  <si>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</si>
  <si>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</si>
  <si>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</si>
  <si>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</si>
  <si>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</si>
  <si>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</si>
  <si>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</si>
  <si>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</si>
  <si>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</si>
  <si>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</si>
  <si>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</si>
  <si>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</si>
  <si>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</si>
  <si>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</si>
  <si>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</si>
  <si>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</si>
  <si>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</si>
  <si>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</si>
  <si>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</si>
  <si>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</si>
  <si>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</si>
  <si>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</si>
  <si>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</si>
  <si>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</si>
  <si>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</si>
  <si>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</si>
  <si>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</si>
  <si>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</si>
  <si>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</si>
  <si>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</si>
  <si>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</si>
  <si>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</si>
  <si>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</si>
  <si>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</si>
  <si>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</si>
  <si>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</si>
  <si>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</si>
  <si>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</si>
  <si>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</si>
  <si>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</si>
  <si>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</si>
  <si>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</si>
  <si>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</si>
  <si>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</si>
  <si>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</si>
  <si>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</si>
  <si>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</si>
  <si>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</si>
  <si>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</si>
  <si>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</si>
  <si>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</si>
  <si>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</si>
  <si>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</si>
  <si>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</si>
  <si>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</si>
  <si>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</si>
  <si>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</si>
  <si>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</si>
  <si>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</si>
  <si>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</si>
  <si>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</si>
  <si>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</si>
  <si>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</si>
  <si>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</si>
  <si>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</si>
  <si>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</si>
  <si>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</si>
  <si>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</si>
  <si>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</si>
  <si>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</si>
  <si>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</si>
  <si>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</si>
  <si>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</si>
  <si>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</si>
  <si>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</si>
  <si>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</si>
  <si>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</si>
  <si>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</si>
  <si>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</si>
  <si>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</si>
  <si>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</si>
  <si>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</si>
  <si>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</si>
  <si>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</si>
  <si>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</si>
  <si>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</si>
  <si>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</si>
  <si>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</si>
  <si>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</si>
  <si>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</si>
  <si>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</si>
  <si>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</si>
  <si>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</si>
  <si>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</si>
  <si>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</si>
  <si>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</si>
  <si>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</si>
  <si>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</si>
  <si>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</si>
  <si>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</si>
  <si>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</si>
  <si>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</si>
  <si>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</si>
  <si>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</si>
  <si>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</si>
  <si>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</si>
  <si>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</si>
  <si>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</si>
  <si>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</si>
  <si>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</si>
  <si>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</si>
  <si>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</si>
  <si>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</si>
  <si>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</si>
  <si>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</si>
  <si>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</si>
  <si>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</si>
  <si>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</si>
  <si>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</si>
  <si>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</si>
  <si>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</si>
  <si>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</si>
  <si>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</si>
  <si>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</si>
  <si>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</si>
  <si>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</si>
  <si>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</si>
  <si>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</si>
  <si>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</si>
  <si>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</si>
  <si>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</si>
  <si>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</si>
  <si>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</si>
  <si>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</si>
  <si>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</si>
  <si>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</si>
  <si>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</si>
  <si>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</si>
  <si>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</si>
  <si>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</si>
  <si>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</si>
  <si>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</si>
  <si>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</si>
  <si>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</si>
  <si>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</si>
  <si>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</si>
  <si>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</si>
  <si>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</si>
  <si>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</si>
  <si>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</si>
  <si>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</si>
  <si>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</si>
  <si>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</si>
  <si>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</si>
  <si>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</si>
  <si>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</si>
  <si>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</si>
  <si>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</si>
  <si>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</si>
  <si>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</si>
  <si>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</si>
  <si>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</si>
  <si>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</si>
  <si>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</si>
  <si>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</si>
  <si>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</si>
  <si>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</si>
  <si>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</si>
  <si>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</si>
  <si>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</si>
  <si>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</si>
  <si>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</si>
  <si>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</si>
  <si>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</si>
  <si>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</si>
  <si>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</si>
  <si>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</si>
  <si>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</si>
  <si>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</si>
  <si>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</si>
  <si>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</si>
  <si>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</si>
  <si>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</si>
  <si>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</si>
  <si>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</si>
  <si>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</si>
  <si>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</si>
  <si>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</si>
  <si>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</si>
  <si>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</si>
  <si>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</si>
  <si>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</si>
  <si>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</si>
  <si>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</si>
  <si>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</si>
  <si>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</si>
  <si>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</si>
  <si>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</si>
  <si>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</si>
  <si>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</si>
  <si>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</si>
  <si>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</si>
  <si>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</si>
  <si>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</si>
  <si>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</si>
  <si>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</si>
  <si>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</si>
  <si>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</si>
  <si>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</si>
  <si>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</si>
  <si>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</si>
  <si>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</si>
  <si>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</si>
  <si>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</si>
  <si>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</si>
  <si>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</si>
  <si>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</si>
  <si>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</si>
  <si>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</si>
  <si>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</si>
  <si>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</si>
  <si>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</si>
  <si>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</si>
  <si>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</si>
  <si>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</si>
  <si>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</si>
  <si>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</si>
  <si>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</si>
  <si>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</si>
  <si>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</si>
  <si>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</si>
  <si>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</si>
  <si>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</si>
  <si>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</si>
  <si>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</si>
  <si>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</si>
  <si>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</si>
  <si>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</si>
  <si>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</si>
  <si>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</si>
  <si>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</si>
  <si>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</si>
  <si>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</si>
  <si>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</si>
  <si>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</si>
  <si>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</si>
  <si>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</si>
  <si>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</si>
  <si>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</si>
  <si>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</si>
  <si>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</si>
  <si>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</si>
  <si>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</si>
  <si>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</si>
  <si>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</si>
  <si>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</si>
  <si>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</si>
  <si>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</si>
  <si>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</si>
  <si>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</si>
  <si>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</si>
  <si>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</si>
  <si>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</si>
  <si>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</si>
  <si>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</si>
  <si>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</si>
  <si>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</si>
  <si>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</si>
  <si>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</si>
  <si>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</si>
  <si>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</si>
  <si>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</si>
  <si>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</si>
  <si>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</si>
  <si>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</si>
  <si>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</si>
  <si>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</si>
  <si>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</si>
  <si>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</si>
  <si>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</si>
  <si>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</si>
  <si>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</si>
  <si>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</si>
  <si>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</si>
  <si>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</si>
  <si>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</si>
  <si>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</si>
  <si>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</si>
  <si>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</si>
  <si>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</si>
  <si>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</si>
  <si>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</si>
  <si>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</si>
  <si>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</si>
  <si>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</si>
  <si>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</si>
  <si>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</si>
  <si>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</si>
  <si>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</si>
  <si>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</si>
  <si>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</si>
  <si>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</si>
  <si>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</si>
  <si>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</si>
  <si>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</si>
  <si>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</si>
  <si>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</si>
  <si>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</si>
  <si>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</si>
  <si>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</si>
  <si>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</si>
  <si>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</si>
  <si>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</si>
  <si>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</si>
  <si>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</si>
  <si>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</si>
  <si>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</si>
  <si>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</si>
  <si>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</si>
  <si>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</si>
  <si>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</si>
  <si>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</si>
  <si>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</si>
  <si>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</si>
  <si>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</si>
  <si>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</si>
  <si>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</si>
  <si>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</si>
  <si>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</si>
  <si>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</si>
  <si>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</si>
  <si>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</si>
  <si>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</si>
  <si>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</si>
  <si>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</si>
  <si>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</si>
  <si>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</si>
  <si>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</si>
  <si>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</si>
  <si>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</si>
  <si>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</si>
  <si>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</si>
  <si>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</si>
  <si>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</si>
  <si>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</si>
  <si>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</si>
  <si>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</si>
  <si>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</si>
  <si>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</si>
  <si>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</si>
  <si>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</si>
  <si>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</si>
  <si>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</si>
  <si>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</si>
  <si>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</si>
  <si>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</si>
  <si>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</si>
  <si>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</si>
  <si>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</si>
  <si>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</si>
  <si>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</si>
  <si>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</si>
  <si>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</si>
  <si>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</si>
  <si>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</si>
  <si>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</si>
  <si>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</si>
  <si>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</si>
  <si>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</si>
  <si>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</si>
  <si>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</si>
  <si>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</si>
  <si>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</si>
  <si>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</si>
  <si>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</si>
  <si>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</si>
  <si>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</si>
  <si>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</si>
  <si>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</si>
  <si>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</si>
  <si>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</si>
  <si>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</si>
  <si>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</si>
  <si>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</si>
  <si>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</si>
  <si>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</si>
  <si>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</si>
  <si>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</si>
  <si>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</si>
  <si>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</si>
  <si>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</si>
  <si>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</si>
  <si>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</si>
  <si>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</si>
  <si>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</si>
  <si>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</si>
  <si>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</si>
  <si>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</si>
  <si>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</si>
  <si>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</si>
  <si>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</si>
  <si>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</si>
  <si>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</si>
  <si>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</si>
  <si>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</si>
  <si>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</si>
  <si>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</si>
  <si>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</si>
  <si>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</si>
  <si>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</si>
  <si>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</si>
  <si>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</si>
  <si>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</si>
  <si>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</si>
  <si>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</si>
  <si>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</si>
  <si>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</si>
  <si>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</si>
  <si>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</si>
  <si>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</si>
  <si>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</si>
  <si>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</si>
  <si>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</si>
  <si>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</si>
  <si>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</si>
  <si>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</si>
  <si>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</si>
  <si>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</si>
  <si>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</si>
  <si>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</si>
  <si>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</si>
  <si>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</si>
  <si>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</si>
  <si>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</si>
  <si>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</si>
  <si>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</si>
  <si>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</si>
  <si>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</si>
  <si>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</si>
  <si>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</si>
  <si>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</si>
  <si>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</si>
  <si>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</si>
  <si>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</si>
  <si>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</si>
  <si>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</si>
  <si>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</si>
  <si>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</si>
  <si>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</si>
  <si>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</si>
  <si>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</si>
  <si>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</si>
  <si>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</si>
  <si>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</si>
  <si>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</si>
  <si>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</si>
  <si>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</si>
  <si>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</si>
  <si>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</si>
  <si>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</si>
  <si>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</si>
  <si>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</si>
  <si>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</si>
  <si>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</si>
  <si>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</si>
  <si>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</si>
  <si>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</si>
  <si>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</si>
  <si>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</si>
  <si>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</si>
  <si>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</si>
  <si>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</si>
  <si>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</si>
  <si>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</si>
  <si>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</si>
  <si>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</si>
  <si>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</si>
  <si>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</si>
  <si>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</si>
  <si>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</si>
  <si>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</si>
  <si>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</si>
  <si>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</si>
  <si>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</si>
  <si>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</si>
  <si>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</si>
  <si>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</si>
  <si>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</si>
  <si>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</si>
  <si>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</si>
  <si>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</si>
  <si>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</si>
  <si>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</si>
  <si>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</si>
  <si>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</si>
  <si>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</si>
  <si>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</si>
  <si>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</si>
  <si>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</si>
  <si>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</si>
  <si>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</si>
  <si>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</si>
  <si>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</si>
  <si>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</si>
  <si>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</si>
  <si>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</si>
  <si>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</si>
  <si>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</si>
  <si>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</si>
  <si>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</si>
  <si>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</si>
  <si>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</si>
  <si>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</si>
  <si>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</si>
  <si>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</si>
  <si>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</si>
  <si>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</si>
  <si>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</si>
  <si>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</si>
  <si>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</si>
  <si>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</si>
  <si>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</si>
  <si>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</si>
  <si>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</si>
  <si>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</si>
  <si>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</si>
  <si>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</si>
  <si>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</si>
  <si>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</si>
  <si>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</si>
  <si>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</si>
  <si>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</si>
  <si>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</si>
  <si>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</si>
  <si>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</si>
  <si>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</si>
  <si>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</si>
  <si>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</si>
  <si>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</si>
  <si>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</si>
  <si>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</si>
  <si>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</si>
  <si>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</si>
  <si>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</si>
  <si>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</si>
  <si>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</si>
  <si>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</si>
  <si>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</si>
  <si>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</si>
  <si>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</si>
  <si>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</si>
  <si>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</si>
  <si>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</si>
  <si>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</si>
  <si>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</si>
  <si>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</si>
  <si>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</si>
  <si>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</si>
  <si>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</si>
  <si>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</si>
  <si>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</si>
  <si>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</si>
  <si>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</si>
  <si>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</si>
  <si>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</si>
  <si>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</si>
  <si>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</si>
  <si>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</si>
  <si>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</si>
  <si>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</si>
  <si>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</si>
  <si>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</si>
  <si>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</si>
  <si>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</si>
  <si>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</si>
  <si>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</si>
  <si>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</si>
  <si>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</si>
  <si>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</si>
  <si>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</si>
  <si>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</si>
  <si>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</si>
  <si>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</si>
  <si>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</si>
  <si>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</si>
  <si>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</si>
  <si>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</si>
  <si>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</si>
  <si>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</si>
  <si>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</si>
  <si>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</si>
  <si>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</si>
  <si>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</si>
  <si>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</si>
  <si>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</si>
  <si>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</si>
  <si>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</si>
  <si>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</si>
  <si>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</si>
  <si>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</si>
  <si>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</si>
  <si>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</si>
  <si>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</si>
  <si>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</si>
  <si>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</si>
  <si>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</si>
  <si>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</si>
  <si>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</si>
  <si>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</si>
  <si>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</si>
  <si>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</si>
  <si>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</si>
  <si>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</si>
  <si>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</si>
  <si>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</si>
  <si>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</si>
  <si>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</si>
  <si>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</si>
  <si>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</si>
  <si>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</si>
  <si>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</si>
  <si>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</si>
  <si>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</si>
  <si>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</si>
  <si>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</si>
  <si>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</si>
  <si>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</si>
  <si>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</si>
  <si>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</si>
  <si>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</si>
  <si>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</si>
  <si>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</si>
  <si>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</si>
  <si>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</si>
  <si>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</si>
  <si>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</si>
  <si>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</si>
  <si>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</si>
  <si>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</si>
  <si>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</si>
  <si>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</si>
  <si>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</si>
  <si>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</si>
  <si>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</si>
  <si>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</si>
  <si>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</si>
  <si>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</si>
  <si>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</si>
  <si>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</si>
  <si>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</si>
  <si>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</si>
  <si>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</si>
  <si>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</si>
  <si>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</si>
  <si>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</si>
  <si>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</si>
  <si>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</si>
  <si>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</si>
  <si>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</si>
  <si>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</si>
  <si>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</si>
  <si>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</si>
  <si>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</si>
  <si>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</si>
  <si>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</si>
  <si>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</si>
  <si>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</si>
  <si>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</si>
  <si>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</si>
  <si>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</si>
  <si>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</si>
  <si>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</si>
  <si>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</si>
  <si>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</si>
  <si>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</si>
  <si>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</si>
  <si>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</si>
  <si>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</si>
  <si>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</si>
  <si>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</si>
  <si>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</si>
  <si>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</si>
  <si>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</si>
  <si>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</si>
  <si>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</si>
  <si>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</si>
  <si>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</si>
  <si>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</si>
  <si>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</si>
  <si>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</si>
  <si>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</si>
  <si>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</si>
  <si>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</si>
  <si>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</si>
  <si>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</si>
  <si>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</si>
  <si>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</si>
  <si>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</si>
  <si>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</si>
  <si>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</si>
  <si>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</si>
  <si>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</si>
  <si>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</si>
  <si>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</si>
  <si>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</si>
  <si>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</si>
  <si>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</si>
  <si>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</si>
  <si>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</si>
  <si>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</si>
  <si>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</si>
  <si>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</si>
  <si>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</si>
  <si>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</si>
  <si>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</si>
  <si>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</si>
  <si>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</si>
  <si>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</si>
  <si>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</si>
  <si>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</si>
  <si>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</si>
  <si>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</si>
  <si>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</si>
  <si>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</si>
  <si>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</si>
  <si>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</si>
  <si>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</si>
  <si>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</si>
  <si>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</si>
  <si>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</si>
  <si>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</si>
  <si>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</si>
  <si>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</si>
  <si>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</si>
  <si>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</si>
  <si>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</si>
  <si>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</si>
  <si>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</si>
  <si>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</si>
  <si>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</si>
  <si>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</si>
  <si>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</si>
  <si>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</si>
  <si>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</si>
  <si>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</si>
  <si>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</si>
  <si>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</si>
  <si>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</si>
  <si>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</si>
  <si>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</si>
  <si>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</si>
  <si>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</si>
  <si>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</si>
  <si>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</si>
  <si>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</si>
  <si>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</si>
  <si>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</si>
  <si>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</si>
  <si>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</si>
  <si>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</si>
  <si>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</si>
  <si>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</si>
  <si>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</si>
  <si>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</si>
  <si>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</si>
  <si>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</si>
  <si>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</si>
  <si>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</si>
  <si>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</si>
  <si>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</si>
  <si>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</si>
  <si>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</si>
  <si>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</si>
  <si>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</si>
  <si>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</si>
  <si>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</si>
  <si>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</si>
  <si>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</si>
  <si>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</si>
  <si>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</si>
  <si>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</si>
  <si>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</si>
  <si>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</si>
  <si>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</si>
  <si>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</si>
  <si>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</si>
  <si>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</si>
  <si>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</si>
  <si>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</si>
  <si>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</si>
  <si>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</si>
  <si>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</si>
  <si>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</si>
  <si>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</si>
  <si>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</si>
  <si>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</si>
  <si>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</si>
  <si>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</si>
  <si>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</si>
  <si>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</si>
  <si>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</si>
  <si>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</si>
  <si>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</si>
  <si>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</si>
  <si>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</si>
  <si>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</si>
  <si>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</si>
  <si>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</si>
  <si>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</si>
  <si>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</si>
  <si>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</si>
  <si>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</si>
  <si>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</si>
  <si>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</si>
  <si>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</si>
  <si>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</si>
  <si>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</si>
  <si>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</si>
  <si>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</si>
  <si>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</si>
  <si>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</si>
  <si>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</si>
  <si>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</si>
  <si>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</si>
  <si>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</si>
  <si>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</si>
  <si>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</si>
  <si>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</si>
  <si>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</si>
  <si>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</si>
  <si>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</si>
  <si>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</si>
  <si>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</si>
  <si>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</si>
  <si>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</si>
  <si>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</si>
  <si>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</si>
  <si>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</si>
  <si>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</si>
  <si>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</si>
  <si>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</si>
  <si>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</si>
  <si>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</si>
  <si>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</si>
  <si>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</si>
  <si>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</si>
  <si>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</si>
  <si>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</si>
  <si>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</si>
  <si>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</si>
  <si>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</si>
  <si>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</si>
  <si>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</si>
  <si>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</si>
  <si>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</si>
  <si>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</si>
  <si>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</si>
  <si>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</si>
  <si>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</si>
  <si>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</si>
  <si>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</si>
  <si>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</si>
  <si>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</si>
  <si>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</si>
  <si>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</si>
  <si>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</si>
  <si>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</si>
  <si>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</si>
  <si>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</si>
  <si>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</si>
  <si>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</si>
  <si>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</si>
  <si>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</si>
  <si>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</si>
  <si>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</si>
  <si>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</si>
  <si>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</si>
  <si>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</si>
  <si>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</si>
  <si>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</si>
  <si>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</si>
  <si>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</si>
  <si>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</si>
  <si>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</si>
  <si>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</si>
  <si>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</si>
  <si>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</si>
  <si>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</si>
  <si>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</si>
  <si>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</si>
  <si>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</si>
  <si>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</si>
  <si>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</si>
  <si>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</si>
  <si>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</si>
  <si>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</si>
  <si>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</si>
  <si>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</si>
  <si>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</si>
  <si>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</si>
  <si>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</si>
  <si>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</si>
  <si>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</si>
  <si>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</si>
  <si>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</si>
  <si>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</si>
  <si>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</si>
  <si>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</si>
  <si>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</si>
  <si>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</si>
  <si>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</si>
  <si>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</si>
  <si>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</si>
  <si>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</si>
  <si>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</si>
  <si>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</si>
  <si>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</si>
  <si>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</si>
  <si>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</si>
  <si>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</si>
  <si>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</si>
  <si>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</si>
  <si>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</si>
  <si>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</si>
  <si>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</si>
  <si>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</si>
  <si>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</si>
  <si>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</si>
  <si>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</si>
  <si>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</si>
  <si>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</si>
  <si>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</si>
  <si>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</si>
  <si>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</si>
  <si>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</si>
  <si>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</si>
  <si>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</si>
  <si>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</si>
  <si>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</si>
  <si>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</si>
  <si>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</si>
  <si>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</si>
  <si>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</si>
  <si>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</si>
  <si>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</si>
  <si>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</si>
  <si>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</si>
  <si>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</si>
  <si>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</si>
  <si>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</si>
  <si>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</si>
  <si>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</si>
  <si>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</si>
  <si>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</si>
  <si>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</si>
  <si>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</si>
  <si>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</si>
  <si>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</si>
  <si>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</si>
  <si>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</si>
  <si>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</si>
  <si>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</si>
  <si>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</si>
  <si>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</si>
  <si>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</si>
  <si>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</si>
  <si>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</si>
  <si>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</si>
  <si>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</si>
  <si>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</si>
  <si>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</si>
  <si>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</si>
  <si>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</si>
  <si>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</si>
  <si>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</si>
  <si>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</si>
  <si>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</si>
  <si>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</si>
  <si>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</si>
  <si>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</si>
  <si>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</si>
  <si>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</si>
  <si>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</si>
  <si>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</si>
  <si>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</si>
  <si>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</si>
  <si>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</si>
  <si>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</si>
  <si>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</si>
  <si>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</si>
  <si>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</si>
  <si>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</si>
  <si>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</si>
  <si>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</si>
  <si>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</si>
  <si>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</si>
  <si>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</si>
  <si>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</si>
  <si>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</si>
  <si>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</si>
  <si>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</si>
  <si>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</si>
  <si>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</si>
  <si>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</si>
  <si>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</si>
  <si>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</si>
  <si>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</si>
  <si>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</si>
  <si>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</si>
  <si>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</si>
  <si>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</si>
  <si>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</si>
  <si>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</si>
  <si>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</si>
  <si>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</si>
  <si>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</si>
  <si>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</si>
  <si>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</si>
  <si>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</si>
  <si>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</si>
  <si>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</si>
  <si>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</si>
  <si>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</si>
  <si>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</si>
  <si>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</si>
  <si>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</si>
  <si>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</si>
  <si>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</si>
  <si>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</si>
  <si>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</si>
  <si>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</si>
  <si>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</si>
  <si>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</si>
  <si>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</si>
  <si>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</si>
  <si>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</si>
  <si>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</si>
  <si>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</si>
  <si>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</si>
  <si>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</si>
  <si>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</si>
  <si>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</si>
  <si>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</si>
  <si>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</si>
  <si>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</si>
  <si>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</si>
  <si>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</si>
  <si>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</si>
  <si>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</si>
  <si>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</si>
  <si>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</si>
  <si>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</si>
  <si>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</si>
  <si>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</si>
  <si>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</si>
  <si>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</si>
  <si>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</si>
  <si>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</si>
  <si>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</si>
  <si>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</si>
  <si>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</si>
  <si>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</si>
  <si>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</si>
  <si>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</si>
  <si>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</si>
  <si>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</si>
  <si>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</si>
  <si>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</si>
  <si>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</si>
  <si>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</si>
  <si>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</si>
  <si>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</si>
  <si>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</si>
  <si>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</si>
  <si>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</si>
  <si>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</si>
  <si>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</si>
  <si>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</si>
  <si>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</si>
  <si>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</si>
  <si>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</si>
  <si>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</si>
  <si>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</si>
  <si>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</si>
  <si>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</si>
  <si>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</si>
  <si>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</si>
  <si>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</si>
  <si>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</si>
  <si>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</si>
  <si>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</si>
  <si>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</si>
  <si>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</si>
  <si>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</si>
  <si>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</si>
  <si>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</si>
  <si>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</si>
  <si>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</si>
  <si>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</si>
  <si>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</si>
  <si>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</si>
  <si>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</si>
  <si>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</si>
  <si>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</si>
  <si>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</si>
  <si>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</si>
  <si>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</si>
  <si>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</si>
  <si>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</si>
  <si>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</si>
  <si>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</si>
  <si>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</si>
  <si>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</si>
  <si>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</si>
  <si>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</si>
  <si>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</si>
  <si>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</si>
  <si>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</si>
  <si>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</si>
  <si>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</si>
  <si>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</si>
  <si>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</si>
  <si>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</si>
  <si>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</si>
  <si>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</si>
  <si>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</si>
  <si>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</si>
  <si>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</si>
  <si>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</si>
  <si>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</si>
  <si>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</si>
  <si>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</si>
  <si>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</si>
  <si>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</si>
  <si>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</si>
  <si>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</si>
  <si>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</si>
  <si>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</si>
  <si>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</si>
  <si>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</si>
  <si>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</si>
  <si>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</si>
  <si>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</si>
  <si>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</si>
  <si>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</si>
  <si>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</si>
  <si>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</si>
  <si>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</si>
  <si>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</si>
  <si>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</si>
  <si>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</si>
  <si>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</si>
  <si>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</si>
  <si>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</si>
  <si>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</si>
  <si>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</si>
  <si>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</si>
  <si>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</si>
  <si>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</si>
  <si>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</si>
  <si>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</si>
  <si>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</si>
  <si>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</si>
  <si>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</si>
  <si>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</si>
  <si>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</si>
  <si>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</si>
  <si>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</si>
  <si>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</si>
  <si>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</si>
  <si>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</si>
  <si>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</si>
  <si>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</si>
  <si>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</si>
  <si>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</si>
  <si>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</si>
  <si>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</si>
  <si>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</si>
  <si>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</si>
  <si>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</si>
  <si>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</si>
  <si>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</si>
  <si>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</si>
  <si>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</si>
  <si>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</si>
  <si>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</si>
  <si>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</si>
  <si>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</si>
  <si>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</si>
  <si>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</si>
  <si>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</si>
  <si>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</si>
  <si>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</si>
  <si>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</si>
  <si>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</si>
  <si>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</si>
  <si>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</si>
  <si>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</si>
  <si>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</si>
  <si>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</si>
  <si>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</si>
  <si>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</si>
  <si>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</si>
  <si>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</si>
  <si>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</si>
  <si>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</si>
  <si>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</si>
  <si>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</si>
  <si>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</si>
  <si>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</si>
  <si>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</si>
  <si>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</si>
  <si>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</si>
  <si>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</si>
  <si>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</si>
  <si>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</si>
  <si>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</si>
  <si>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</si>
  <si>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</si>
  <si>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</si>
  <si>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</si>
  <si>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</si>
  <si>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</si>
  <si>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</si>
  <si>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</si>
  <si>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</si>
  <si>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</si>
  <si>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</si>
  <si>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</si>
  <si>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</si>
  <si>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</si>
  <si>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</si>
  <si>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</si>
  <si>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</si>
  <si>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</si>
  <si>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</si>
  <si>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</si>
  <si>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</si>
  <si>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</si>
  <si>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</si>
  <si>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</si>
  <si>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</si>
  <si>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</si>
  <si>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</si>
  <si>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</si>
  <si>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</si>
  <si>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</si>
  <si>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</si>
  <si>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</si>
  <si>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</si>
  <si>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</si>
  <si>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</si>
  <si>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</si>
  <si>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</si>
  <si>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</si>
  <si>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</si>
  <si>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</si>
  <si>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</si>
  <si>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</si>
  <si>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</si>
  <si>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</si>
  <si>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</si>
  <si>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</si>
  <si>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</si>
  <si>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</si>
  <si>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</si>
  <si>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</si>
  <si>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</si>
  <si>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</si>
  <si>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</si>
  <si>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</si>
  <si>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</si>
  <si>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</si>
  <si>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</si>
  <si>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</si>
  <si>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</si>
  <si>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</si>
  <si>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</si>
  <si>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</si>
  <si>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</si>
  <si>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</si>
  <si>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</si>
  <si>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</si>
  <si>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</si>
  <si>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</si>
  <si>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</si>
  <si>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</si>
  <si>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</si>
  <si>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</si>
  <si>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</si>
  <si>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</si>
  <si>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</si>
  <si>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</si>
  <si>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</si>
  <si>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</si>
  <si>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</si>
  <si>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</si>
  <si>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</si>
  <si>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</si>
  <si>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</si>
  <si>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</si>
  <si>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</si>
  <si>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</si>
  <si>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</si>
  <si>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</si>
  <si>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</si>
  <si>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</si>
  <si>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</si>
  <si>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</si>
  <si>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</si>
  <si>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</si>
  <si>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</si>
  <si>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</si>
  <si>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</si>
  <si>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</si>
  <si>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</si>
  <si>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</si>
  <si>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</si>
  <si>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</si>
  <si>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</si>
  <si>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</si>
  <si>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</si>
  <si>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</si>
  <si>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</si>
  <si>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</si>
  <si>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</si>
  <si>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</si>
  <si>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</si>
  <si>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</si>
  <si>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</si>
  <si>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</si>
  <si>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</si>
  <si>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</si>
  <si>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</si>
  <si>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</si>
  <si>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</si>
  <si>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</si>
  <si>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</si>
  <si>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</si>
  <si>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</si>
  <si>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</si>
  <si>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</si>
  <si>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</si>
  <si>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</si>
  <si>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</si>
  <si>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</si>
  <si>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</si>
  <si>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</si>
  <si>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</si>
  <si>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</si>
  <si>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</si>
  <si>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</si>
  <si>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</si>
  <si>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</si>
  <si>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</si>
  <si>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</si>
  <si>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</si>
  <si>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</si>
  <si>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</si>
  <si>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</si>
  <si>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</si>
  <si>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</si>
  <si>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</si>
  <si>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</si>
  <si>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</si>
  <si>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</si>
  <si>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</si>
  <si>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</si>
  <si>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</si>
  <si>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</si>
  <si>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</si>
  <si>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</si>
  <si>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</si>
  <si>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</si>
  <si>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</si>
  <si>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</si>
  <si>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</si>
  <si>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</si>
  <si>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</si>
  <si>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</si>
  <si>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</si>
  <si>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</si>
  <si>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</si>
  <si>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</si>
  <si>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</si>
  <si>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</si>
  <si>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</si>
  <si>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</si>
  <si>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</si>
  <si>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</si>
  <si>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</si>
  <si>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</si>
  <si>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</si>
  <si>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</si>
  <si>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</si>
  <si>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</si>
  <si>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</si>
  <si>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</si>
  <si>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</si>
  <si>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</si>
  <si>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</si>
  <si>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</si>
  <si>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</si>
  <si>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</si>
  <si>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</si>
  <si>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</si>
  <si>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</si>
  <si>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</si>
  <si>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</si>
  <si>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</si>
  <si>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</si>
  <si>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</si>
  <si>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</si>
  <si>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</si>
  <si>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</si>
  <si>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</si>
  <si>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</si>
  <si>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</si>
  <si>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</si>
  <si>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</si>
  <si>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</si>
  <si>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</si>
  <si>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</si>
  <si>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</si>
  <si>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</si>
  <si>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</si>
  <si>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</si>
  <si>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</si>
  <si>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</si>
  <si>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</si>
  <si>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</si>
  <si>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</si>
  <si>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</si>
  <si>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</si>
  <si>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</si>
  <si>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</si>
  <si>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</si>
  <si>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</si>
  <si>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</si>
  <si>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</si>
  <si>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</si>
  <si>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</si>
  <si>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</si>
  <si>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</si>
  <si>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</si>
  <si>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</si>
  <si>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</si>
  <si>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</si>
  <si>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</si>
  <si>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</si>
  <si>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</si>
  <si>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</si>
  <si>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</si>
  <si>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</si>
  <si>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</si>
  <si>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</si>
  <si>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</si>
  <si>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</si>
  <si>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</si>
  <si>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</si>
  <si>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</si>
  <si>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</si>
  <si>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</si>
  <si>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</si>
  <si>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</si>
  <si>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</si>
  <si>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</si>
  <si>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</si>
  <si>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</si>
  <si>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</si>
  <si>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</si>
  <si>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</si>
  <si>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</si>
  <si>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</si>
  <si>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</si>
  <si>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</si>
  <si>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</si>
  <si>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</si>
  <si>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</si>
  <si>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</si>
  <si>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</si>
  <si>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</si>
  <si>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</si>
  <si>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</si>
  <si>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</si>
  <si>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</si>
  <si>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</si>
  <si>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</si>
  <si>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</si>
  <si>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</si>
  <si>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</si>
  <si>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</si>
  <si>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</si>
  <si>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</si>
  <si>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</si>
  <si>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</si>
  <si>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</si>
  <si>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</si>
  <si>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</si>
  <si>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</si>
  <si>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</si>
  <si>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</si>
  <si>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</si>
  <si>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</si>
  <si>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</si>
  <si>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</si>
  <si>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</si>
  <si>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</si>
  <si>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</si>
  <si>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</si>
  <si>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</si>
  <si>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</si>
  <si>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</si>
  <si>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</si>
  <si>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</si>
  <si>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</si>
  <si>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</si>
  <si>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</si>
  <si>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</si>
  <si>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</si>
  <si>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</si>
  <si>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</si>
  <si>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</si>
  <si>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</si>
  <si>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</si>
  <si>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</si>
  <si>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</si>
  <si>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</si>
  <si>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</si>
  <si>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</si>
  <si>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</si>
  <si>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</si>
  <si>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</si>
  <si>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</si>
  <si>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</si>
  <si>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</si>
  <si>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</si>
  <si>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</si>
  <si>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</si>
  <si>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</si>
  <si>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</si>
  <si>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</si>
  <si>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</si>
  <si>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</si>
  <si>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</si>
  <si>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</si>
  <si>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</si>
  <si>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</si>
  <si>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</si>
  <si>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</si>
  <si>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</si>
  <si>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</si>
  <si>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</si>
  <si>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</si>
  <si>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</si>
  <si>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</si>
  <si>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</si>
  <si>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</si>
  <si>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</si>
  <si>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</si>
  <si>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</si>
  <si>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</si>
  <si>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</si>
  <si>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</si>
  <si>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</si>
  <si>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</si>
  <si>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</si>
  <si>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</si>
  <si>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</si>
  <si>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</si>
  <si>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</si>
  <si>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</si>
  <si>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</si>
  <si>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</si>
  <si>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</si>
  <si>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</si>
  <si>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</si>
  <si>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</si>
  <si>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</si>
  <si>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</si>
  <si>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</si>
  <si>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</si>
  <si>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</si>
  <si>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</si>
  <si>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</si>
  <si>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</si>
  <si>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</si>
  <si>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</si>
  <si>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</si>
  <si>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</si>
  <si>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</si>
  <si>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</si>
  <si>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</si>
  <si>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</si>
  <si>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</si>
  <si>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</si>
  <si>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</si>
  <si>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</si>
  <si>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</si>
  <si>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</si>
  <si>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</si>
  <si>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</si>
  <si>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</si>
  <si>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</si>
  <si>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</si>
  <si>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</si>
  <si>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</si>
  <si>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</si>
  <si>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</si>
  <si>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</si>
  <si>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</si>
  <si>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</si>
  <si>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</si>
  <si>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</si>
  <si>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</si>
  <si>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</si>
  <si>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</si>
  <si>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</si>
  <si>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</si>
  <si>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</si>
  <si>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</si>
  <si>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</si>
  <si>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</si>
  <si>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</si>
  <si>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</si>
  <si>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</si>
  <si>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</si>
  <si>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</si>
  <si>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</si>
  <si>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</si>
  <si>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</si>
  <si>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</si>
  <si>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</si>
  <si>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</si>
  <si>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</si>
  <si>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</si>
  <si>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</si>
  <si>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</si>
  <si>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</si>
  <si>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</si>
  <si>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</si>
  <si>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</si>
  <si>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</si>
  <si>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</si>
  <si>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</si>
  <si>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</si>
  <si>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</si>
  <si>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</si>
  <si>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</si>
  <si>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</si>
  <si>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</si>
  <si>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</si>
  <si>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</si>
  <si>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</si>
  <si>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</si>
  <si>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</si>
  <si>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</si>
  <si>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</si>
  <si>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</si>
  <si>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</si>
  <si>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</si>
  <si>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</si>
  <si>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</si>
  <si>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</si>
  <si>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</si>
  <si>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</si>
  <si>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</si>
  <si>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</si>
  <si>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</si>
  <si>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</si>
  <si>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</si>
  <si>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</si>
  <si>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</si>
  <si>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</si>
  <si>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</si>
  <si>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</si>
  <si>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</si>
  <si>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</si>
  <si>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</si>
  <si>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</si>
  <si>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</si>
  <si>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</si>
  <si>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</si>
  <si>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</si>
  <si>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</si>
  <si>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</si>
  <si>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</si>
  <si>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</si>
  <si>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</si>
  <si>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</si>
  <si>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</si>
  <si>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</si>
  <si>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</si>
  <si>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</si>
  <si>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</si>
  <si>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</si>
  <si>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</si>
  <si>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</si>
  <si>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</si>
  <si>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</si>
  <si>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</si>
  <si>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</si>
  <si>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</si>
  <si>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</si>
  <si>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</si>
  <si>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</si>
  <si>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</si>
  <si>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</si>
  <si>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</si>
  <si>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</si>
  <si>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</si>
  <si>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</si>
  <si>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</si>
  <si>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</si>
  <si>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</si>
  <si>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</si>
  <si>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</si>
  <si>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</si>
  <si>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</si>
  <si>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</si>
  <si>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</si>
  <si>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</si>
  <si>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</si>
  <si>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</si>
  <si>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</si>
  <si>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</si>
  <si>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</si>
  <si>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</si>
  <si>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</si>
  <si>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</si>
  <si>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</si>
  <si>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</si>
  <si>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</si>
  <si>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</si>
  <si>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</si>
  <si>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</si>
  <si>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</si>
  <si>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</si>
  <si>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</si>
  <si>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</si>
  <si>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</si>
  <si>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</si>
  <si>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</si>
  <si>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</si>
  <si>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</si>
  <si>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</si>
  <si>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</si>
  <si>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</si>
  <si>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</si>
  <si>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</si>
  <si>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</si>
  <si>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</si>
  <si>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</si>
  <si>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</si>
  <si>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</si>
  <si>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</si>
  <si>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</si>
  <si>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</si>
  <si>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</si>
  <si>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</si>
  <si>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</si>
  <si>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</si>
  <si>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</si>
  <si>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</si>
  <si>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</si>
  <si>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</si>
  <si>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</si>
  <si>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</si>
  <si>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</si>
  <si>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</si>
  <si>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</si>
  <si>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</si>
  <si>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</si>
  <si>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</si>
  <si>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</si>
  <si>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</si>
  <si>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</si>
  <si>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</si>
  <si>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</si>
  <si>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</si>
  <si>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</si>
  <si>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</si>
  <si>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</si>
  <si>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</si>
  <si>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</si>
  <si>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</si>
  <si>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</si>
  <si>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</si>
  <si>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</si>
  <si>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</si>
  <si>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</si>
  <si>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</si>
  <si>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</si>
  <si>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</si>
  <si>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</si>
  <si>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</si>
  <si>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</si>
  <si>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</si>
  <si>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</si>
  <si>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</si>
  <si>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</si>
  <si>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</si>
  <si>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</si>
  <si>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</si>
  <si>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</si>
  <si>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</si>
  <si>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</si>
  <si>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</si>
  <si>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</si>
  <si>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</si>
  <si>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</si>
  <si>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</si>
  <si>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</si>
  <si>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</si>
  <si>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</si>
  <si>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</si>
  <si>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</si>
  <si>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</si>
  <si>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</si>
  <si>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</si>
  <si>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</si>
  <si>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</si>
  <si>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</si>
  <si>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</si>
  <si>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</si>
  <si>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</si>
  <si>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</si>
  <si>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</si>
  <si>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</si>
  <si>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</si>
  <si>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</si>
  <si>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</si>
  <si>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</si>
  <si>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</si>
  <si>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</si>
  <si>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</si>
  <si>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</si>
  <si>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</si>
  <si>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</si>
  <si>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</si>
  <si>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</si>
  <si>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</si>
  <si>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</si>
  <si>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</si>
  <si>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</si>
  <si>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</si>
  <si>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</si>
  <si>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</si>
  <si>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</si>
  <si>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</si>
  <si>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</si>
  <si>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</si>
  <si>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</si>
  <si>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</si>
  <si>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</si>
  <si>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</si>
  <si>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</si>
  <si>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</si>
  <si>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</si>
  <si>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</si>
  <si>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</si>
  <si>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</si>
  <si>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</si>
  <si>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</si>
  <si>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</si>
  <si>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</si>
  <si>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</si>
  <si>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</si>
  <si>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</si>
  <si>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</si>
  <si>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</si>
  <si>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</si>
  <si>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</si>
  <si>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</si>
  <si>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</si>
  <si>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</si>
  <si>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</si>
  <si>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</si>
  <si>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</si>
  <si>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</si>
  <si>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</si>
  <si>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</si>
  <si>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</si>
  <si>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</si>
  <si>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</si>
  <si>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</si>
  <si>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</si>
  <si>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</si>
  <si>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</si>
  <si>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</si>
  <si>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</si>
  <si>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</si>
  <si>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</si>
  <si>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</si>
  <si>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</si>
  <si>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</si>
  <si>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</si>
  <si>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</si>
  <si>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</si>
  <si>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</si>
  <si>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</si>
  <si>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</si>
  <si>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</si>
  <si>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</si>
  <si>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</si>
  <si>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</si>
  <si>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</si>
  <si>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</si>
  <si>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</si>
  <si>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</si>
  <si>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</si>
  <si>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</si>
  <si>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</si>
  <si>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</si>
  <si>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</si>
  <si>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</si>
  <si>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</si>
  <si>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</si>
  <si>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</si>
  <si>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</si>
  <si>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</si>
  <si>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</si>
  <si>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</si>
  <si>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</si>
  <si>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</si>
  <si>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</si>
  <si>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</si>
  <si>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</si>
  <si>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</si>
  <si>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</si>
  <si>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</si>
  <si>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</si>
  <si>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</si>
  <si>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</si>
  <si>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</si>
  <si>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</si>
  <si>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</si>
  <si>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</si>
  <si>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</si>
  <si>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</si>
  <si>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</si>
  <si>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</si>
  <si>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</si>
  <si>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</si>
  <si>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</si>
  <si>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</si>
  <si>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</si>
  <si>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</si>
  <si>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</si>
  <si>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</si>
  <si>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</si>
  <si>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</si>
  <si>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</si>
  <si>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</si>
  <si>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</si>
  <si>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</si>
  <si>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</si>
  <si>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</si>
  <si>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</si>
  <si>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</si>
  <si>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</si>
  <si>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</si>
  <si>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</si>
  <si>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</si>
  <si>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</si>
  <si>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</si>
  <si>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</si>
  <si>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</si>
  <si>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</si>
  <si>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</si>
  <si>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</si>
  <si>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</si>
  <si>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</si>
  <si>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</si>
  <si>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</si>
  <si>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</si>
  <si>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</si>
  <si>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</si>
  <si>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</si>
  <si>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</si>
  <si>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</si>
  <si>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</si>
  <si>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</si>
  <si>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</si>
  <si>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</si>
  <si>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</si>
  <si>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</si>
  <si>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</si>
  <si>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</si>
  <si>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</si>
  <si>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</si>
  <si>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</si>
  <si>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</si>
  <si>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</si>
  <si>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</si>
  <si>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</si>
  <si>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</si>
  <si>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</si>
  <si>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</si>
  <si>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</si>
  <si>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</si>
  <si>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</si>
  <si>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</si>
  <si>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</si>
  <si>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</si>
  <si>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</si>
  <si>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</si>
  <si>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</si>
  <si>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</si>
  <si>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</si>
  <si>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</si>
  <si>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</si>
  <si>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</si>
  <si>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</si>
  <si>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</si>
  <si>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</si>
  <si>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</si>
  <si>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</si>
  <si>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</si>
  <si>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</si>
  <si>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</si>
  <si>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</si>
  <si>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</si>
  <si>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</si>
  <si>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</si>
  <si>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</si>
  <si>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</si>
  <si>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</si>
  <si>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</si>
  <si>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</si>
  <si>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</si>
  <si>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</si>
  <si>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</si>
  <si>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</si>
  <si>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</si>
  <si>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</si>
  <si>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</si>
  <si>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</si>
  <si>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</si>
  <si>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</si>
  <si>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</si>
  <si>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</si>
  <si>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</si>
  <si>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</si>
  <si>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</si>
  <si>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</si>
  <si>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</si>
  <si>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</si>
  <si>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</si>
  <si>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</si>
  <si>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</si>
  <si>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</si>
  <si>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</si>
  <si>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</si>
  <si>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</si>
  <si>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</si>
  <si>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</si>
  <si>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</si>
  <si>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</si>
  <si>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</si>
  <si>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</si>
  <si>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</si>
  <si>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</si>
  <si>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</si>
  <si>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</si>
  <si>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</si>
  <si>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</si>
  <si>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</si>
  <si>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</si>
  <si>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</si>
  <si>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</si>
  <si>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</si>
  <si>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</si>
  <si>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</si>
  <si>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</si>
  <si>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</si>
  <si>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</si>
  <si>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</si>
  <si>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</si>
  <si>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</si>
  <si>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</si>
  <si>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</si>
  <si>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</si>
  <si>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</si>
  <si>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</si>
  <si>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</si>
  <si>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</si>
  <si>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</si>
  <si>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</si>
  <si>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</si>
  <si>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</si>
  <si>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</si>
  <si>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</si>
  <si>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</si>
  <si>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</si>
  <si>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</si>
  <si>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</si>
  <si>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</si>
  <si>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</si>
  <si>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</si>
  <si>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</si>
  <si>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</si>
  <si>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</si>
  <si>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</si>
  <si>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</si>
  <si>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</si>
  <si>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</si>
  <si>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</si>
  <si>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</si>
  <si>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</si>
  <si>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</si>
  <si>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</si>
  <si>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</si>
  <si>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</si>
  <si>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</si>
  <si>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</si>
  <si>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</si>
  <si>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</si>
  <si>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</si>
  <si>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</si>
  <si>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</si>
  <si>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</si>
  <si>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</si>
  <si>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</si>
  <si>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</si>
  <si>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</si>
  <si>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</si>
  <si>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</si>
  <si>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</si>
  <si>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</si>
  <si>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</si>
  <si>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</si>
  <si>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</si>
  <si>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</si>
  <si>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</si>
  <si>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</si>
  <si>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</si>
  <si>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</si>
  <si>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</si>
  <si>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</si>
  <si>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</si>
  <si>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</si>
  <si>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</si>
  <si>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</si>
  <si>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</si>
  <si>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</si>
  <si>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</si>
  <si>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</si>
  <si>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</si>
  <si>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</si>
  <si>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</si>
  <si>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</si>
  <si>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</si>
  <si>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</si>
  <si>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</si>
  <si>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</si>
  <si>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</si>
  <si>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</si>
  <si>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</si>
  <si>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</si>
  <si>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</si>
  <si>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</si>
  <si>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</si>
  <si>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</si>
  <si>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</si>
  <si>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</si>
  <si>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</si>
  <si>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</si>
  <si>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</si>
  <si>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</si>
  <si>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</si>
  <si>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</si>
  <si>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</si>
  <si>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</si>
  <si>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</si>
  <si>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</si>
  <si>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</si>
  <si>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</si>
  <si>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</si>
  <si>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</si>
  <si>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</si>
  <si>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</si>
  <si>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</si>
  <si>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</si>
  <si>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</si>
  <si>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</si>
  <si>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</si>
  <si>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</si>
  <si>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</si>
  <si>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</si>
  <si>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</si>
  <si>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</si>
  <si>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</si>
  <si>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</si>
  <si>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</si>
  <si>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</si>
  <si>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</si>
  <si>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</si>
  <si>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</si>
  <si>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</si>
  <si>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</si>
  <si>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</si>
  <si>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</si>
  <si>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</si>
  <si>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</si>
  <si>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</si>
  <si>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</si>
  <si>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</si>
  <si>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</si>
  <si>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</si>
  <si>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</si>
  <si>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</si>
  <si>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</si>
  <si>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</si>
  <si>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</si>
  <si>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</si>
  <si>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</si>
  <si>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</si>
  <si>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</si>
  <si>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</si>
  <si>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</si>
  <si>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</si>
  <si>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</si>
  <si>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</si>
  <si>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</si>
  <si>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</si>
  <si>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</si>
  <si>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</si>
  <si>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</si>
  <si>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</si>
  <si>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</si>
  <si>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</si>
  <si>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</si>
  <si>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</si>
  <si>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</si>
  <si>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</si>
  <si>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</si>
  <si>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</si>
  <si>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</si>
  <si>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</si>
  <si>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</si>
  <si>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</si>
  <si>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</si>
  <si>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</si>
  <si>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</si>
  <si>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</si>
  <si>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</si>
  <si>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</si>
  <si>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</si>
  <si>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</si>
  <si>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</si>
  <si>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</si>
  <si>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</si>
  <si>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</si>
  <si>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</si>
  <si>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</si>
  <si>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</si>
  <si>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</si>
  <si>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</si>
  <si>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</si>
  <si>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</si>
  <si>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</si>
  <si>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</si>
  <si>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</si>
  <si>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</si>
  <si>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</si>
  <si>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</si>
  <si>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</si>
  <si>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</si>
  <si>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</si>
  <si>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</si>
  <si>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</si>
  <si>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</si>
  <si>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</si>
  <si>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</si>
  <si>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</si>
  <si>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</si>
  <si>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</si>
  <si>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</si>
  <si>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</si>
  <si>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</si>
  <si>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</si>
  <si>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</si>
  <si>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</si>
  <si>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</si>
  <si>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</si>
  <si>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</si>
  <si>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</si>
  <si>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</si>
  <si>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</si>
  <si>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</si>
  <si>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</si>
  <si>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</si>
  <si>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</si>
  <si>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</si>
  <si>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</si>
  <si>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</si>
  <si>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</si>
  <si>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</si>
  <si>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</si>
  <si>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</si>
  <si>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</si>
  <si>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</si>
  <si>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</si>
  <si>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</si>
  <si>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</si>
  <si>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</si>
  <si>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</si>
  <si>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</si>
  <si>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</si>
  <si>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</si>
  <si>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</si>
  <si>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</si>
  <si>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</si>
  <si>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</si>
  <si>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</si>
  <si>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</si>
  <si>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</si>
  <si>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</si>
  <si>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</si>
  <si>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</si>
  <si>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</si>
  <si>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</si>
  <si>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</si>
  <si>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</si>
  <si>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</si>
  <si>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</si>
  <si>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</si>
  <si>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</si>
  <si>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</si>
  <si>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</si>
  <si>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</si>
  <si>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</si>
  <si>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</si>
  <si>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</si>
  <si>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</si>
  <si>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</si>
  <si>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</si>
  <si>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</si>
  <si>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</si>
  <si>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</si>
  <si>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</si>
  <si>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</si>
  <si>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</si>
  <si>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</si>
  <si>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</si>
  <si>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</si>
  <si>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</si>
  <si>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</si>
  <si>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</si>
  <si>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</si>
  <si>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</si>
  <si>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</si>
  <si>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</si>
  <si>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</si>
  <si>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</si>
  <si>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</si>
  <si>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</si>
  <si>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</si>
  <si>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</si>
  <si>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</si>
  <si>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</si>
  <si>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</si>
  <si>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</si>
  <si>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</si>
  <si>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</si>
  <si>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</si>
  <si>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</si>
  <si>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</si>
  <si>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</si>
  <si>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</si>
  <si>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</si>
  <si>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</si>
  <si>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</si>
  <si>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</si>
  <si>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</si>
  <si>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</si>
  <si>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</si>
  <si>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</si>
  <si>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</si>
  <si>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</si>
  <si>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</si>
  <si>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</si>
  <si>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</si>
  <si>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</si>
  <si>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</si>
  <si>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</si>
  <si>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</si>
  <si>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</si>
  <si>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</si>
  <si>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</si>
  <si>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</si>
  <si>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</si>
  <si>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</si>
  <si>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</si>
  <si>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</si>
  <si>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</si>
  <si>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</si>
  <si>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</si>
  <si>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</si>
  <si>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</si>
  <si>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</si>
  <si>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</si>
  <si>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</si>
  <si>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</si>
  <si>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</si>
  <si>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</si>
  <si>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</si>
  <si>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</si>
  <si>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</si>
  <si>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</si>
  <si>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</si>
  <si>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</si>
  <si>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</si>
  <si>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</si>
  <si>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</si>
  <si>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</si>
  <si>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</si>
  <si>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</si>
  <si>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</si>
  <si>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</si>
  <si>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</si>
  <si>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</si>
  <si>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</si>
  <si>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</si>
  <si>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</si>
  <si>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</si>
  <si>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</si>
  <si>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</si>
  <si>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</si>
  <si>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</si>
  <si>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</si>
  <si>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</si>
  <si>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</si>
  <si>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</si>
  <si>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</si>
  <si>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</si>
  <si>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</si>
  <si>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</si>
  <si>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</si>
  <si>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</si>
  <si>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</si>
  <si>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</si>
  <si>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</si>
  <si>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</si>
  <si>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</si>
  <si>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</si>
  <si>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</si>
  <si>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</si>
  <si>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</si>
  <si>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</si>
  <si>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</si>
  <si>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</si>
  <si>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</si>
  <si>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</si>
  <si>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</si>
  <si>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</si>
  <si>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</si>
  <si>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</si>
  <si>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</si>
  <si>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</si>
  <si>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</si>
  <si>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</si>
  <si>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</si>
  <si>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</si>
  <si>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</si>
  <si>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</si>
  <si>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</si>
  <si>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</si>
  <si>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</si>
  <si>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</si>
  <si>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</si>
  <si>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</si>
  <si>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</si>
  <si>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</si>
  <si>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</si>
  <si>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</si>
  <si>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</si>
  <si>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</si>
  <si>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</si>
  <si>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</si>
  <si>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</si>
  <si>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</si>
  <si>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</si>
  <si>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</si>
  <si>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</si>
  <si>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</si>
  <si>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</si>
  <si>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</si>
  <si>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</si>
  <si>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</si>
  <si>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</si>
  <si>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</si>
  <si>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</si>
  <si>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</si>
  <si>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</si>
  <si>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</si>
  <si>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</si>
  <si>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</si>
  <si>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</si>
  <si>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</si>
  <si>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</si>
  <si>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</si>
  <si>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</si>
  <si>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</si>
  <si>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</si>
  <si>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</si>
  <si>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</si>
  <si>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</si>
  <si>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</si>
  <si>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</si>
  <si>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</si>
  <si>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</si>
  <si>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</si>
  <si>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</si>
  <si>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</si>
  <si>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</si>
  <si>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</si>
  <si>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</si>
  <si>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</si>
  <si>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</si>
  <si>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</si>
  <si>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</si>
  <si>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</si>
  <si>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</si>
  <si>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</si>
  <si>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</si>
  <si>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</si>
  <si>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</si>
  <si>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</si>
  <si>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</si>
  <si>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</si>
  <si>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</si>
  <si>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</si>
  <si>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</si>
  <si>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</si>
  <si>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</si>
  <si>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</si>
  <si>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</si>
  <si>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</si>
  <si>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</si>
  <si>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</si>
  <si>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</si>
  <si>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</si>
  <si>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</si>
  <si>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</si>
  <si>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</si>
  <si>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</si>
  <si>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</si>
  <si>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</si>
  <si>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</si>
  <si>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</si>
  <si>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</si>
  <si>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</si>
  <si>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</si>
  <si>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</si>
  <si>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</si>
  <si>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</si>
  <si>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</si>
  <si>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</si>
  <si>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</si>
  <si>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</si>
  <si>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</si>
  <si>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</si>
  <si>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</si>
  <si>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</si>
  <si>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</si>
  <si>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</si>
  <si>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</si>
  <si>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</si>
  <si>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</si>
  <si>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</si>
  <si>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</si>
  <si>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</si>
  <si>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</si>
  <si>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</si>
  <si>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</si>
  <si>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</si>
  <si>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</si>
  <si>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</si>
  <si>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</si>
  <si>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</si>
  <si>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</si>
  <si>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</si>
  <si>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</si>
  <si>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</si>
  <si>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</si>
  <si>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</si>
  <si>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</si>
  <si>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</si>
  <si>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</si>
  <si>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</si>
  <si>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</si>
  <si>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</si>
  <si>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</si>
  <si>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</si>
  <si>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</si>
  <si>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</si>
  <si>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</si>
  <si>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</si>
  <si>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</si>
  <si>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</si>
  <si>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</si>
  <si>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</si>
  <si>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</si>
  <si>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</si>
  <si>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</si>
  <si>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</si>
  <si>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</si>
  <si>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</si>
  <si>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</si>
  <si>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</si>
  <si>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</si>
  <si>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</si>
  <si>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</si>
  <si>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</si>
  <si>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</si>
  <si>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</si>
  <si>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</si>
  <si>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</si>
  <si>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</si>
  <si>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</si>
  <si>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</si>
  <si>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</si>
  <si>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</si>
  <si>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</si>
  <si>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</si>
  <si>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</si>
  <si>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</si>
  <si>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</si>
  <si>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</si>
  <si>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</si>
  <si>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</si>
  <si>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</si>
  <si>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</si>
  <si>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</si>
  <si>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</si>
  <si>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</si>
  <si>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</si>
  <si>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</si>
  <si>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</si>
  <si>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</si>
  <si>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</si>
  <si>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</si>
  <si>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</si>
  <si>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</si>
  <si>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</si>
  <si>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</si>
  <si>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</si>
  <si>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</si>
  <si>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</si>
  <si>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</si>
  <si>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</si>
  <si>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</si>
  <si>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</si>
  <si>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</si>
  <si>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</si>
  <si>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</si>
  <si>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</si>
  <si>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</si>
  <si>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</si>
  <si>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</si>
  <si>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</si>
  <si>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</si>
  <si>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</si>
  <si>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</si>
  <si>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</si>
  <si>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</si>
  <si>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</si>
  <si>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</si>
  <si>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</si>
  <si>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</si>
  <si>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</si>
  <si>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</si>
  <si>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</si>
  <si>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</si>
  <si>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</si>
  <si>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</si>
  <si>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</si>
  <si>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</si>
  <si>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</si>
  <si>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</si>
  <si>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</si>
  <si>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</si>
  <si>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</si>
  <si>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</si>
  <si>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</si>
  <si>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</si>
  <si>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</si>
  <si>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</si>
  <si>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</si>
  <si>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</si>
  <si>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</si>
  <si>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</si>
  <si>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</si>
  <si>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</si>
  <si>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</si>
  <si>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</si>
  <si>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</si>
  <si>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</si>
  <si>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</si>
  <si>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</si>
  <si>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</si>
  <si>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</si>
  <si>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</si>
  <si>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</si>
  <si>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</si>
  <si>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</si>
  <si>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</si>
  <si>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</si>
  <si>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</si>
  <si>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</si>
  <si>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</si>
  <si>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</si>
  <si>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</si>
  <si>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</si>
  <si>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</si>
  <si>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</si>
  <si>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</si>
  <si>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</si>
  <si>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</si>
  <si>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</si>
  <si>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</si>
  <si>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</si>
  <si>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</si>
  <si>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</si>
  <si>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</si>
  <si>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</si>
  <si>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</si>
  <si>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</si>
  <si>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</si>
  <si>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</si>
  <si>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</si>
  <si>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</si>
  <si>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</si>
  <si>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</si>
  <si>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</si>
  <si>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</si>
  <si>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</si>
  <si>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</si>
  <si>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</si>
  <si>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</si>
  <si>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</si>
  <si>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</si>
  <si>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</si>
  <si>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</si>
  <si>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</si>
  <si>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</si>
  <si>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</si>
  <si>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</si>
  <si>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</si>
  <si>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</si>
  <si>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</si>
  <si>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</si>
  <si>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</si>
  <si>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</si>
  <si>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</si>
  <si>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</si>
  <si>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</si>
  <si>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</si>
  <si>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</si>
  <si>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</si>
  <si>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</si>
  <si>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</si>
  <si>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</si>
  <si>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</si>
  <si>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</si>
  <si>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</si>
  <si>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</si>
  <si>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</si>
  <si>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</si>
  <si>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</si>
  <si>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</si>
  <si>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</si>
  <si>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</si>
  <si>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</si>
  <si>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</si>
  <si>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</si>
  <si>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</si>
  <si>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</si>
  <si>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</si>
  <si>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</si>
  <si>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</si>
  <si>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</si>
  <si>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</si>
  <si>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</si>
  <si>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</si>
  <si>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</si>
  <si>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</si>
  <si>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</si>
  <si>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</si>
  <si>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</si>
  <si>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</si>
  <si>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</si>
  <si>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</si>
  <si>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</si>
  <si>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</si>
  <si>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</si>
  <si>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</si>
  <si>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</si>
  <si>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</si>
  <si>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</si>
  <si>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</si>
  <si>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</si>
  <si>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</si>
  <si>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</si>
  <si>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</si>
  <si>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</si>
  <si>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</si>
  <si>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</si>
  <si>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</si>
  <si>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</si>
  <si>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</si>
  <si>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</si>
  <si>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</si>
  <si>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</si>
  <si>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</si>
  <si>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</si>
  <si>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</si>
  <si>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</si>
  <si>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</si>
  <si>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</si>
  <si>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</si>
  <si>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</si>
  <si>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</si>
  <si>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</si>
  <si>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</si>
  <si>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</si>
  <si>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</si>
  <si>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</si>
  <si>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</si>
  <si>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</si>
  <si>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</si>
  <si>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</si>
  <si>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</si>
  <si>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</si>
  <si>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</si>
  <si>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</si>
  <si>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</si>
  <si>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</si>
  <si>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</si>
  <si>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</si>
  <si>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</si>
  <si>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</si>
  <si>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</si>
  <si>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</si>
  <si>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</si>
  <si>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</si>
  <si>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</si>
  <si>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</si>
  <si>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</si>
  <si>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</si>
  <si>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</si>
  <si>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</si>
  <si>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</si>
  <si>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</si>
  <si>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</si>
  <si>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</si>
  <si>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</si>
  <si>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</si>
  <si>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</si>
  <si>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</si>
  <si>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</si>
  <si>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</si>
  <si>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</si>
  <si>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</si>
  <si>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</si>
  <si>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</si>
  <si>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</si>
  <si>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</si>
  <si>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</si>
  <si>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</si>
  <si>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</si>
  <si>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</si>
  <si>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</si>
  <si>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</si>
  <si>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</si>
  <si>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</si>
  <si>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</si>
  <si>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</si>
  <si>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</si>
  <si>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</si>
  <si>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</si>
  <si>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</si>
  <si>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</si>
  <si>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</si>
  <si>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</si>
  <si>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</si>
  <si>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</si>
  <si>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</si>
  <si>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</si>
  <si>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</si>
  <si>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</si>
  <si>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</si>
  <si>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</si>
  <si>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</si>
  <si>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</si>
  <si>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</si>
  <si>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</si>
  <si>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</si>
  <si>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</si>
  <si>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</si>
  <si>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</si>
  <si>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</si>
  <si>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</si>
  <si>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</si>
  <si>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</si>
  <si>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</si>
  <si>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</si>
  <si>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</si>
  <si>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</si>
  <si>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</si>
  <si>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</si>
  <si>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</si>
  <si>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</si>
  <si>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</si>
  <si>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</si>
  <si>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</si>
  <si>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</si>
  <si>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</si>
  <si>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</si>
  <si>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</si>
  <si>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</si>
  <si>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</si>
  <si>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</si>
  <si>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</si>
  <si>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</si>
  <si>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</si>
  <si>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</si>
  <si>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</si>
  <si>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</si>
  <si>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</si>
  <si>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</si>
  <si>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</si>
  <si>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</si>
  <si>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</si>
  <si>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</si>
  <si>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</si>
  <si>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</si>
  <si>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</si>
  <si>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</si>
  <si>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</si>
  <si>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</si>
  <si>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</si>
  <si>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</si>
  <si>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</si>
  <si>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</si>
  <si>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</si>
  <si>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</si>
  <si>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</si>
  <si>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</si>
  <si>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</si>
  <si>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</si>
  <si>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</si>
  <si>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</si>
  <si>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</si>
  <si>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</si>
  <si>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</si>
  <si>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</si>
  <si>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</si>
  <si>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</si>
  <si>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</si>
  <si>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</si>
  <si>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</si>
  <si>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</si>
  <si>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</si>
  <si>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</si>
  <si>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</si>
  <si>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</si>
  <si>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</si>
  <si>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</si>
  <si>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</si>
  <si>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</si>
  <si>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</si>
  <si>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</si>
  <si>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</si>
  <si>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</si>
  <si>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</si>
  <si>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</si>
  <si>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</si>
  <si>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</si>
  <si>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</si>
  <si>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</si>
  <si>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</si>
  <si>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</si>
  <si>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</si>
  <si>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</si>
  <si>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</si>
  <si>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</si>
  <si>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</si>
  <si>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</si>
  <si>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</si>
  <si>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</si>
  <si>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</si>
  <si>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</si>
  <si>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</si>
  <si>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</si>
  <si>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</si>
  <si>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</si>
  <si>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</si>
  <si>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</si>
  <si>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</si>
  <si>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</si>
  <si>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</si>
  <si>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</si>
  <si>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</si>
  <si>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</si>
  <si>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</si>
  <si>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</si>
  <si>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</si>
  <si>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</si>
  <si>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</si>
  <si>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</si>
  <si>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</si>
  <si>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</si>
  <si>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</si>
  <si>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</si>
  <si>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</si>
  <si>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</si>
  <si>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</si>
  <si>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</si>
  <si>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</si>
  <si>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</si>
  <si>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</si>
  <si>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</si>
  <si>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</si>
  <si>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</si>
  <si>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</si>
  <si>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</si>
  <si>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</si>
  <si>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</si>
  <si>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</si>
  <si>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</si>
  <si>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</si>
  <si>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</si>
  <si>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</si>
  <si>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</si>
  <si>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</si>
  <si>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</si>
  <si>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</si>
  <si>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</si>
  <si>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</si>
  <si>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</si>
  <si>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</si>
  <si>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</si>
  <si>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</si>
  <si>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</si>
  <si>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</si>
  <si>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</si>
  <si>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</si>
  <si>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</si>
  <si>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</si>
  <si>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</si>
  <si>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</si>
  <si>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</si>
  <si>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</si>
  <si>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</si>
  <si>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</si>
  <si>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</si>
  <si>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</si>
  <si>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</si>
  <si>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</si>
  <si>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</si>
  <si>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</si>
  <si>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</si>
  <si>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</si>
  <si>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</si>
  <si>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</si>
  <si>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</si>
  <si>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</si>
  <si>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</si>
  <si>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</si>
  <si>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</si>
  <si>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</si>
  <si>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</si>
  <si>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</si>
  <si>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</si>
  <si>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</si>
  <si>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</si>
  <si>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</si>
  <si>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</si>
  <si>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</si>
  <si>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</si>
  <si>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</si>
  <si>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</si>
  <si>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</si>
  <si>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</si>
  <si>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</si>
  <si>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</si>
  <si>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</si>
  <si>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</si>
  <si>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</si>
  <si>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</si>
  <si>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</si>
  <si>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</si>
  <si>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</si>
  <si>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</si>
  <si>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</si>
  <si>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</si>
  <si>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</si>
  <si>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</si>
  <si>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</si>
  <si>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</si>
  <si>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</si>
  <si>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</si>
  <si>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</si>
  <si>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</si>
  <si>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</si>
  <si>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</si>
  <si>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</si>
  <si>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</si>
  <si>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</si>
  <si>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</si>
  <si>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</si>
  <si>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</si>
  <si>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</si>
  <si>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</si>
  <si>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</si>
  <si>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</si>
  <si>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</si>
  <si>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</si>
  <si>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</si>
  <si>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</si>
  <si>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</si>
  <si>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</si>
  <si>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</si>
  <si>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</si>
  <si>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</si>
  <si>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</si>
  <si>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</si>
  <si>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</si>
  <si>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</si>
  <si>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</si>
  <si>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</si>
  <si>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</si>
  <si>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</si>
  <si>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</si>
  <si>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</si>
  <si>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</si>
  <si>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</si>
  <si>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</si>
  <si>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</si>
  <si>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</si>
  <si>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</si>
  <si>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</si>
  <si>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</si>
  <si>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</si>
  <si>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</si>
  <si>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</si>
  <si>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</si>
  <si>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</si>
  <si>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</si>
  <si>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</si>
  <si>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</si>
  <si>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</si>
  <si>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</si>
  <si>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</si>
  <si>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</si>
  <si>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</si>
  <si>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</si>
  <si>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</si>
  <si>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</si>
  <si>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</si>
  <si>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</si>
  <si>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</si>
  <si>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</si>
  <si>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</si>
  <si>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</si>
  <si>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</si>
  <si>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</si>
  <si>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</si>
  <si>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</si>
  <si>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</si>
  <si>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</si>
  <si>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</si>
  <si>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</si>
  <si>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</si>
  <si>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</si>
  <si>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</si>
  <si>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</si>
  <si>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</si>
  <si>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</si>
  <si>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</si>
  <si>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</si>
  <si>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</si>
  <si>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</si>
  <si>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</si>
  <si>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</si>
  <si>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</si>
  <si>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</si>
  <si>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</si>
  <si>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</si>
  <si>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</si>
  <si>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</si>
  <si>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</si>
  <si>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</si>
  <si>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</si>
  <si>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</si>
  <si>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</si>
  <si>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</si>
  <si>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</si>
  <si>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</si>
  <si>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</si>
  <si>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</si>
  <si>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</si>
  <si>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</si>
  <si>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</si>
  <si>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</si>
  <si>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</si>
  <si>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</si>
  <si>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</si>
  <si>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</si>
  <si>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</si>
  <si>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</si>
  <si>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</si>
  <si>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</si>
  <si>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</si>
  <si>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</si>
  <si>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</si>
  <si>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</si>
  <si>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</si>
  <si>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</si>
  <si>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</si>
  <si>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</si>
  <si>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</si>
  <si>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</si>
  <si>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</si>
  <si>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</si>
  <si>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</si>
  <si>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</si>
  <si>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</si>
  <si>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</si>
  <si>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</si>
  <si>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</si>
  <si>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</si>
  <si>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</si>
  <si>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</si>
  <si>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</si>
  <si>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</si>
  <si>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</si>
  <si>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</si>
  <si>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</si>
  <si>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</si>
  <si>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</si>
  <si>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</si>
  <si>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</si>
  <si>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</si>
  <si>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</si>
  <si>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</si>
  <si>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</si>
  <si>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</si>
  <si>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</si>
  <si>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</si>
  <si>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</si>
  <si>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</si>
  <si>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</si>
  <si>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</si>
  <si>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</si>
  <si>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</si>
  <si>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</si>
  <si>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</si>
  <si>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</si>
  <si>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</si>
  <si>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</si>
  <si>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</si>
  <si>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</si>
  <si>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</si>
  <si>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</si>
  <si>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</si>
  <si>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</si>
  <si>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</si>
  <si>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</si>
  <si>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</si>
  <si>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</si>
  <si>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</si>
  <si>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</si>
  <si>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</si>
  <si>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</si>
  <si>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</si>
  <si>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</si>
  <si>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</si>
  <si>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</si>
  <si>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</si>
  <si>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</si>
  <si>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</si>
  <si>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</si>
  <si>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</si>
  <si>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</si>
  <si>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</si>
  <si>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</si>
  <si>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</si>
  <si>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</si>
  <si>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</si>
  <si>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</si>
  <si>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</si>
  <si>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</si>
  <si>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</si>
  <si>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</si>
  <si>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</si>
  <si>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</si>
  <si>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</si>
  <si>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</si>
  <si>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</si>
  <si>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</si>
  <si>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</si>
  <si>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</si>
  <si>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</si>
  <si>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</si>
  <si>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</si>
  <si>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</si>
  <si>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</si>
  <si>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</si>
  <si>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</si>
  <si>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</si>
  <si>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</si>
  <si>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</si>
  <si>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</si>
  <si>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</si>
  <si>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</si>
  <si>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</si>
  <si>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</si>
  <si>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</si>
  <si>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</si>
  <si>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</si>
  <si>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</si>
  <si>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</si>
  <si>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</si>
  <si>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</si>
  <si>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</si>
  <si>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</si>
  <si>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</si>
  <si>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</si>
  <si>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</si>
  <si>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</si>
  <si>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</si>
  <si>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</si>
  <si>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</si>
  <si>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</si>
  <si>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</si>
  <si>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</si>
  <si>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</si>
  <si>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</si>
  <si>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</si>
  <si>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</si>
  <si>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</si>
  <si>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</si>
  <si>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</si>
  <si>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</si>
  <si>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</si>
  <si>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</si>
  <si>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</si>
  <si>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</si>
  <si>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</si>
  <si>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</si>
  <si>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</si>
  <si>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</si>
  <si>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</si>
  <si>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</si>
  <si>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</si>
  <si>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</si>
  <si>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</si>
  <si>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</si>
  <si>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</si>
  <si>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</si>
  <si>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</si>
  <si>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</si>
  <si>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</si>
  <si>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</si>
  <si>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</si>
  <si>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</si>
  <si>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</si>
  <si>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</si>
  <si>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</si>
  <si>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</si>
  <si>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</si>
  <si>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</si>
  <si>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</si>
  <si>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</si>
  <si>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</si>
  <si>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</si>
  <si>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</si>
  <si>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</si>
  <si>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</si>
  <si>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</si>
  <si>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</si>
  <si>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</si>
  <si>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</si>
  <si>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</si>
  <si>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</si>
  <si>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</si>
  <si>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</si>
  <si>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</si>
  <si>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</si>
  <si>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</si>
  <si>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</si>
  <si>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</si>
  <si>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</si>
  <si>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</si>
  <si>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</si>
  <si>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</si>
  <si>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</si>
  <si>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</si>
  <si>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</si>
  <si>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</si>
  <si>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</si>
  <si>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</si>
  <si>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</si>
  <si>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</si>
  <si>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</si>
  <si>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</si>
  <si>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</si>
  <si>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</si>
  <si>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</si>
  <si>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</si>
  <si>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</si>
  <si>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</si>
  <si>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</si>
  <si>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</si>
  <si>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</si>
  <si>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</si>
  <si>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</si>
  <si>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</si>
  <si>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</si>
  <si>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</si>
  <si>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</si>
  <si>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</si>
  <si>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</si>
  <si>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</si>
  <si>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</si>
  <si>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</si>
  <si>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</si>
  <si>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</si>
  <si>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</si>
  <si>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</si>
  <si>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</si>
  <si>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</si>
  <si>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</si>
  <si>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</si>
  <si>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</si>
  <si>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</si>
  <si>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</si>
  <si>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</si>
  <si>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</si>
  <si>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</si>
  <si>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</si>
  <si>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</si>
  <si>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</si>
  <si>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</si>
  <si>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</si>
  <si>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</si>
  <si>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</si>
  <si>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</si>
  <si>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</si>
  <si>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</si>
  <si>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</si>
  <si>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</si>
  <si>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</si>
  <si>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</si>
  <si>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</si>
  <si>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</si>
  <si>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</si>
  <si>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</si>
  <si>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</si>
  <si>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</si>
  <si>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</si>
  <si>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</si>
  <si>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</si>
  <si>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</si>
  <si>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</si>
  <si>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</si>
  <si>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</si>
  <si>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</si>
  <si>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</si>
  <si>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</si>
  <si>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</si>
  <si>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</si>
  <si>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</si>
  <si>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</si>
  <si>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</si>
  <si>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</si>
  <si>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</si>
  <si>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</si>
  <si>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</si>
  <si>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</si>
  <si>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</si>
  <si>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</si>
  <si>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</si>
  <si>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</si>
  <si>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</si>
  <si>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</si>
  <si>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</si>
  <si>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</si>
  <si>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</si>
  <si>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</si>
  <si>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</si>
  <si>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</si>
  <si>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</si>
  <si>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</si>
  <si>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</si>
  <si>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</si>
  <si>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</si>
  <si>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</si>
  <si>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</si>
  <si>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</si>
  <si>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</si>
  <si>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</si>
  <si>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</si>
  <si>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</si>
  <si>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</si>
  <si>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</si>
  <si>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</si>
  <si>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</si>
  <si>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</si>
  <si>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</si>
  <si>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</si>
  <si>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</si>
  <si>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</si>
  <si>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</si>
  <si>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</si>
  <si>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</si>
  <si>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</si>
  <si>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</si>
  <si>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</si>
  <si>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</si>
  <si>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</si>
  <si>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</si>
  <si>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</si>
  <si>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</si>
  <si>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</si>
  <si>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</si>
  <si>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</si>
  <si>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</si>
  <si>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</si>
  <si>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</si>
  <si>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</si>
  <si>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</si>
  <si>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</si>
  <si>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</si>
  <si>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</si>
  <si>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</si>
  <si>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</si>
  <si>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</si>
  <si>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</si>
  <si>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</si>
  <si>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</si>
  <si>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</si>
  <si>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</si>
  <si>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</si>
  <si>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</si>
  <si>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</si>
  <si>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</si>
  <si>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</si>
  <si>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</si>
  <si>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</si>
  <si>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</si>
  <si>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</si>
  <si>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</si>
  <si>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</si>
  <si>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</si>
  <si>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</si>
  <si>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</si>
  <si>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</si>
  <si>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</si>
  <si>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</si>
  <si>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</si>
  <si>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</si>
  <si>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</si>
  <si>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</si>
  <si>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</si>
  <si>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</si>
  <si>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</si>
  <si>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</si>
  <si>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</si>
  <si>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</si>
  <si>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</si>
  <si>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</si>
  <si>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</si>
  <si>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</si>
  <si>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</si>
  <si>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</si>
  <si>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</si>
  <si>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</si>
  <si>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</si>
  <si>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</si>
  <si>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</si>
  <si>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</si>
  <si>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</si>
  <si>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</si>
  <si>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</si>
  <si>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</si>
  <si>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</si>
  <si>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</si>
  <si>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</si>
  <si>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</si>
  <si>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</si>
  <si>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</si>
  <si>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</si>
  <si>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</si>
  <si>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</si>
  <si>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</si>
  <si>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</si>
  <si>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</si>
  <si>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</si>
  <si>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</si>
  <si>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</si>
  <si>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</si>
  <si>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</si>
  <si>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</si>
  <si>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</si>
  <si>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</si>
  <si>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</si>
  <si>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</si>
  <si>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</si>
  <si>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</si>
  <si>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</si>
  <si>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</si>
  <si>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</si>
  <si>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</si>
  <si>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</si>
  <si>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</si>
  <si>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</si>
  <si>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</si>
  <si>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</si>
  <si>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</si>
  <si>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</si>
  <si>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</si>
  <si>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</si>
  <si>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</si>
  <si>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</si>
  <si>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</si>
  <si>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</si>
  <si>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</si>
  <si>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</si>
  <si>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</si>
  <si>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</si>
  <si>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</si>
  <si>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</si>
  <si>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</si>
  <si>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</si>
  <si>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</si>
  <si>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</si>
  <si>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</si>
  <si>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</si>
  <si>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</si>
  <si>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</si>
  <si>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</si>
  <si>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</si>
  <si>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</si>
  <si>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</si>
  <si>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</si>
  <si>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</si>
  <si>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</si>
  <si>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</si>
  <si>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</si>
  <si>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</si>
  <si>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</si>
  <si>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</si>
  <si>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</si>
  <si>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</si>
  <si>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</si>
  <si>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</si>
  <si>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</si>
  <si>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</si>
  <si>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</si>
  <si>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</si>
  <si>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</si>
  <si>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</si>
  <si>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</si>
  <si>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</si>
  <si>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</si>
  <si>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</si>
  <si>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</si>
  <si>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</si>
  <si>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</si>
  <si>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</si>
  <si>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</si>
  <si>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</si>
  <si>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</si>
  <si>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</si>
  <si>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</si>
  <si>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</si>
  <si>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</si>
  <si>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</si>
  <si>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</si>
  <si>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</si>
  <si>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</si>
  <si>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</si>
  <si>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</si>
  <si>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</si>
  <si>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</si>
  <si>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</si>
  <si>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</si>
  <si>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</si>
  <si>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</si>
  <si>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</si>
  <si>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</si>
  <si>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</si>
  <si>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</si>
  <si>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</si>
  <si>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</si>
  <si>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</si>
  <si>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</si>
  <si>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</si>
  <si>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</si>
  <si>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</si>
  <si>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</si>
  <si>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</si>
  <si>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</si>
  <si>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</si>
  <si>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</si>
  <si>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</si>
  <si>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</si>
  <si>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</si>
  <si>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</si>
  <si>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</si>
  <si>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</si>
  <si>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</si>
  <si>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</si>
  <si>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</si>
  <si>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</si>
  <si>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</si>
  <si>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</si>
  <si>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</si>
  <si>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</si>
  <si>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</si>
  <si>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</si>
  <si>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</si>
  <si>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</si>
  <si>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</si>
  <si>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</si>
  <si>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</si>
  <si>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</si>
  <si>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</si>
  <si>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</si>
  <si>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</si>
  <si>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</si>
  <si>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</si>
  <si>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</si>
  <si>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</si>
  <si>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</si>
  <si>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</si>
  <si>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</si>
  <si>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</si>
  <si>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</si>
  <si>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</si>
  <si>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</si>
  <si>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</si>
  <si>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</si>
  <si>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</si>
  <si>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</si>
  <si>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</si>
  <si>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</si>
  <si>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</si>
  <si>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</si>
  <si>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</si>
  <si>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</si>
  <si>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</si>
  <si>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</si>
  <si>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</si>
  <si>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</si>
  <si>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</si>
  <si>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</si>
  <si>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</si>
  <si>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</si>
  <si>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</si>
  <si>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</si>
  <si>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</si>
  <si>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</si>
  <si>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</si>
  <si>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</si>
  <si>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</si>
  <si>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</si>
  <si>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</si>
  <si>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</si>
  <si>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</si>
  <si>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</si>
  <si>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</si>
  <si>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</si>
  <si>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</si>
  <si>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</si>
  <si>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</si>
  <si>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</si>
  <si>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</si>
  <si>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</si>
  <si>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</si>
  <si>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</si>
  <si>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</si>
  <si>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</si>
  <si>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</si>
  <si>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</si>
  <si>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</si>
  <si>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</si>
  <si>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</si>
  <si>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</si>
  <si>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</si>
  <si>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</si>
  <si>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</si>
  <si>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</si>
  <si>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</si>
  <si>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</si>
  <si>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</si>
  <si>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</si>
  <si>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</si>
  <si>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</si>
  <si>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</si>
  <si>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</si>
  <si>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</si>
  <si>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</si>
  <si>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</si>
  <si>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</si>
  <si>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</si>
  <si>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</si>
  <si>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</si>
  <si>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</si>
  <si>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</si>
  <si>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</si>
  <si>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</si>
  <si>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</si>
  <si>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</si>
  <si>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</si>
  <si>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</si>
  <si>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</si>
  <si>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</si>
  <si>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</si>
  <si>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</si>
  <si>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</si>
  <si>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</si>
  <si>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</si>
  <si>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</si>
  <si>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</si>
  <si>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</si>
  <si>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</si>
  <si>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</si>
  <si>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</si>
  <si>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</si>
  <si>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</si>
  <si>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</si>
  <si>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</si>
  <si>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</si>
  <si>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</si>
  <si>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</si>
  <si>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</si>
  <si>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</si>
  <si>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</si>
  <si>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</si>
  <si>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</si>
  <si>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</si>
  <si>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</si>
  <si>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</si>
  <si>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</si>
  <si>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</si>
  <si>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</si>
  <si>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</si>
  <si>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</si>
  <si>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</si>
  <si>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</si>
  <si>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</si>
  <si>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</si>
  <si>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</si>
  <si>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</si>
  <si>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</si>
  <si>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</si>
  <si>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</si>
  <si>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</si>
  <si>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</si>
  <si>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</si>
  <si>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</si>
  <si>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</si>
  <si>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</si>
  <si>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</si>
  <si>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</si>
  <si>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</si>
  <si>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</si>
  <si>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</si>
  <si>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</si>
  <si>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</si>
  <si>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</si>
  <si>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</si>
  <si>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</si>
  <si>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</si>
  <si>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</si>
  <si>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</si>
  <si>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</si>
  <si>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</si>
  <si>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</si>
  <si>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</si>
  <si>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</si>
  <si>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</si>
  <si>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</si>
  <si>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</si>
  <si>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</si>
  <si>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</si>
  <si>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</si>
  <si>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</si>
  <si>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</si>
  <si>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</si>
  <si>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</si>
  <si>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</si>
  <si>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</si>
  <si>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</si>
  <si>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</si>
  <si>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</si>
  <si>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</si>
  <si>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</si>
  <si>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</si>
  <si>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</si>
  <si>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</si>
  <si>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</si>
  <si>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</si>
  <si>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</si>
  <si>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</si>
  <si>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</si>
  <si>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</si>
  <si>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</si>
  <si>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</si>
  <si>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</si>
  <si>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</si>
  <si>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</si>
  <si>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</si>
  <si>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</si>
  <si>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</si>
  <si>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</si>
  <si>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</si>
  <si>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</si>
  <si>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</si>
  <si>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</si>
  <si>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</si>
  <si>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</si>
  <si>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</si>
  <si>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</si>
  <si>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</si>
  <si>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</si>
  <si>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</si>
  <si>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</si>
  <si>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</si>
  <si>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</si>
  <si>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</si>
  <si>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</si>
  <si>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</si>
  <si>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</si>
  <si>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</si>
  <si>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</si>
  <si>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</si>
  <si>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</si>
  <si>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</si>
  <si>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</si>
  <si>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</si>
  <si>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</si>
  <si>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</si>
  <si>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</si>
  <si>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</si>
  <si>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</si>
  <si>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</si>
  <si>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</si>
  <si>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</si>
  <si>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</si>
  <si>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</si>
  <si>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</si>
  <si>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</si>
  <si>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</si>
  <si>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</si>
  <si>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</si>
  <si>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</si>
  <si>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</si>
  <si>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</si>
  <si>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</si>
  <si>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</si>
  <si>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</si>
  <si>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</si>
  <si>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</si>
  <si>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</si>
  <si>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</si>
  <si>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</si>
  <si>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</si>
  <si>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</si>
  <si>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</si>
  <si>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</si>
  <si>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</si>
  <si>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</si>
  <si>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</si>
  <si>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</si>
  <si>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</si>
  <si>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</si>
  <si>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</si>
  <si>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</si>
  <si>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</si>
  <si>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</si>
  <si>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</si>
  <si>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</si>
  <si>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</si>
  <si>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</si>
  <si>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</si>
  <si>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</si>
  <si>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</si>
  <si>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</si>
  <si>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</si>
  <si>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</si>
  <si>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</si>
  <si>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</si>
  <si>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</si>
  <si>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</si>
  <si>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</si>
  <si>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</si>
  <si>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</si>
  <si>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</si>
  <si>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</si>
  <si>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</si>
  <si>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</si>
  <si>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</si>
  <si>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</si>
  <si>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</si>
  <si>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</si>
  <si>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</si>
  <si>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</si>
  <si>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</si>
  <si>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</si>
  <si>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</si>
  <si>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</si>
  <si>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</si>
  <si>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</si>
  <si>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</si>
  <si>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</si>
  <si>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</si>
  <si>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</si>
  <si>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</si>
  <si>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</si>
  <si>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</si>
  <si>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</si>
  <si>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</si>
  <si>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</si>
  <si>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</si>
  <si>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</si>
  <si>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</si>
  <si>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</si>
  <si>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</si>
  <si>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</si>
  <si>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</si>
  <si>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</si>
  <si>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</si>
  <si>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</si>
  <si>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</si>
  <si>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</si>
  <si>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</si>
  <si>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</si>
  <si>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</si>
  <si>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</si>
  <si>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</si>
  <si>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</si>
  <si>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</si>
  <si>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</si>
  <si>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</si>
  <si>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</si>
  <si>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</si>
  <si>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</si>
  <si>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</si>
  <si>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</si>
  <si>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</si>
  <si>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</si>
  <si>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</si>
  <si>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</si>
  <si>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</si>
  <si>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</si>
  <si>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</si>
  <si>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</si>
  <si>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</si>
  <si>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</si>
  <si>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</si>
  <si>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</si>
  <si>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</si>
  <si>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</si>
  <si>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</si>
  <si>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</si>
  <si>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</si>
  <si>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</si>
  <si>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</si>
  <si>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</si>
  <si>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</si>
  <si>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</si>
  <si>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</si>
  <si>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</si>
  <si>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</si>
  <si>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</si>
  <si>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</si>
  <si>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</si>
  <si>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</si>
  <si>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</si>
  <si>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</si>
  <si>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</si>
  <si>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</si>
  <si>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</si>
  <si>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</si>
  <si>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</si>
  <si>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</si>
  <si>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</si>
  <si>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</si>
  <si>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</si>
  <si>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</si>
  <si>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</si>
  <si>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</si>
  <si>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</si>
  <si>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</si>
  <si>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</si>
  <si>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</si>
  <si>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</si>
  <si>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</si>
  <si>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</si>
  <si>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</si>
  <si>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</si>
  <si>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</si>
  <si>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</si>
  <si>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</si>
  <si>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</si>
  <si>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</si>
  <si>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</si>
  <si>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</si>
  <si>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</si>
  <si>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</si>
  <si>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</si>
  <si>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</si>
  <si>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</si>
  <si>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</si>
  <si>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</si>
  <si>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</si>
  <si>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</si>
  <si>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</si>
  <si>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</si>
  <si>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</si>
  <si>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</si>
  <si>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</si>
  <si>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</si>
  <si>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</si>
  <si>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</si>
  <si>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</si>
  <si>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</si>
  <si>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</si>
  <si>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</si>
  <si>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</si>
  <si>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</si>
  <si>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</si>
  <si>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</si>
  <si>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</si>
  <si>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</si>
  <si>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</si>
  <si>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</si>
  <si>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</si>
  <si>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</si>
  <si>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</si>
  <si>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</si>
  <si>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</si>
  <si>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</si>
  <si>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</si>
  <si>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</si>
  <si>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</si>
  <si>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</si>
  <si>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</si>
  <si>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</si>
  <si>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</si>
  <si>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</si>
  <si>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</si>
  <si>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</si>
  <si>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</si>
  <si>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</si>
  <si>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</si>
  <si>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</si>
  <si>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</si>
  <si>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</si>
  <si>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</si>
  <si>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</si>
  <si>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</si>
  <si>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</si>
  <si>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</si>
  <si>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</si>
  <si>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</si>
  <si>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</si>
  <si>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</si>
  <si>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</si>
  <si>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</si>
  <si>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</si>
  <si>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</si>
  <si>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</si>
  <si>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</si>
  <si>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</si>
  <si>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</si>
  <si>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</si>
  <si>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</si>
  <si>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</si>
  <si>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</si>
  <si>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</si>
  <si>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</si>
  <si>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</si>
  <si>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</si>
  <si>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</si>
  <si>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</si>
  <si>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</si>
  <si>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</si>
  <si>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</si>
  <si>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</si>
  <si>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</si>
  <si>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</si>
  <si>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</si>
  <si>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</si>
  <si>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</si>
  <si>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</si>
  <si>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</si>
  <si>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</si>
  <si>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</si>
  <si>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</si>
  <si>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</si>
  <si>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</si>
  <si>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</si>
  <si>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</si>
  <si>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</si>
  <si>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</si>
  <si>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</si>
  <si>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</si>
  <si>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</si>
  <si>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</si>
  <si>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</si>
  <si>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</si>
  <si>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</si>
  <si>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</si>
  <si>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</si>
  <si>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</si>
  <si>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</si>
  <si>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</si>
  <si>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</si>
  <si>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</si>
  <si>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</si>
  <si>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</si>
  <si>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</si>
  <si>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</si>
  <si>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</si>
  <si>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</si>
  <si>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</si>
  <si>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</si>
  <si>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</si>
  <si>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</si>
  <si>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</si>
  <si>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</si>
  <si>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</si>
  <si>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</si>
  <si>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</si>
  <si>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</si>
  <si>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</si>
  <si>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</si>
  <si>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</si>
  <si>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</si>
  <si>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</si>
  <si>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</si>
  <si>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</si>
  <si>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</si>
  <si>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</si>
  <si>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</si>
  <si>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</si>
  <si>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</si>
  <si>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</si>
  <si>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</si>
  <si>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</si>
  <si>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</si>
  <si>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</si>
  <si>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</si>
  <si>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</si>
  <si>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</si>
  <si>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</si>
  <si>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</si>
  <si>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</si>
  <si>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</si>
  <si>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</si>
  <si>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</si>
  <si>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</si>
  <si>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</si>
  <si>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</si>
  <si>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</si>
  <si>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</si>
  <si>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</si>
  <si>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</si>
  <si>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</si>
  <si>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</si>
  <si>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</si>
  <si>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</si>
  <si>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</si>
  <si>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</si>
  <si>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</si>
  <si>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</si>
  <si>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</si>
  <si>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</si>
  <si>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</si>
  <si>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</si>
  <si>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</si>
  <si>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</si>
  <si>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</si>
  <si>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</si>
  <si>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</si>
  <si>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</si>
  <si>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</si>
  <si>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</si>
  <si>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</si>
  <si>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</si>
  <si>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</si>
  <si>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</si>
  <si>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</si>
  <si>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</si>
  <si>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</si>
  <si>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</si>
  <si>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</si>
  <si>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</si>
  <si>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</si>
  <si>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</si>
  <si>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</si>
  <si>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</si>
  <si>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</si>
  <si>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</si>
  <si>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</si>
  <si>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</si>
  <si>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</si>
  <si>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</si>
  <si>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</si>
  <si>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</si>
  <si>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</si>
  <si>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</si>
  <si>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</si>
  <si>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</si>
  <si>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</si>
  <si>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</si>
  <si>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</si>
  <si>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</si>
  <si>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</si>
  <si>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</si>
  <si>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</si>
  <si>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</si>
  <si>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</si>
  <si>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</si>
  <si>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</si>
  <si>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</si>
  <si>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</si>
  <si>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</si>
  <si>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</si>
  <si>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</si>
  <si>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</si>
  <si>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</si>
  <si>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</si>
  <si>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</si>
  <si>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</si>
  <si>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</si>
  <si>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</si>
  <si>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</si>
  <si>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</si>
  <si>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</si>
  <si>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</si>
  <si>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</si>
  <si>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</si>
  <si>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</si>
  <si>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</si>
  <si>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</si>
  <si>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</si>
  <si>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</si>
  <si>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</si>
  <si>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</si>
  <si>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</si>
  <si>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</si>
  <si>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</si>
  <si>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</si>
  <si>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</si>
  <si>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</si>
  <si>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</si>
  <si>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</si>
  <si>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</si>
  <si>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</si>
  <si>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</si>
  <si>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</si>
  <si>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</si>
  <si>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</si>
  <si>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</si>
  <si>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</si>
  <si>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</si>
  <si>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</si>
  <si>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</si>
  <si>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</si>
  <si>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</si>
  <si>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</si>
  <si>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</si>
  <si>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</si>
  <si>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</si>
  <si>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</si>
  <si>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</si>
  <si>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</si>
  <si>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</si>
  <si>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</si>
  <si>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</si>
  <si>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</si>
  <si>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</si>
  <si>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</si>
  <si>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</si>
  <si>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</si>
  <si>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</si>
  <si>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</si>
  <si>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</si>
  <si>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</si>
  <si>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</si>
  <si>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</si>
  <si>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</si>
  <si>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</si>
  <si>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</si>
  <si>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</si>
  <si>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</si>
  <si>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</si>
  <si>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</si>
  <si>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</si>
  <si>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</si>
  <si>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</si>
  <si>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</si>
  <si>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</si>
  <si>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</si>
  <si>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</si>
  <si>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</si>
  <si>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</si>
  <si>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</si>
  <si>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</si>
  <si>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</si>
  <si>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</si>
  <si>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</si>
  <si>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</si>
  <si>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</si>
  <si>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</si>
  <si>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</si>
  <si>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</si>
  <si>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</si>
  <si>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</si>
  <si>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</si>
  <si>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</si>
  <si>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</si>
  <si>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</si>
  <si>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</si>
  <si>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</si>
  <si>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</si>
  <si>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</si>
  <si>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</si>
  <si>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</si>
  <si>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</si>
  <si>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</si>
  <si>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</si>
  <si>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</si>
  <si>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</si>
  <si>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</si>
  <si>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</si>
  <si>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</si>
  <si>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</si>
  <si>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</si>
  <si>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</si>
  <si>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</si>
  <si>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</si>
  <si>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</si>
  <si>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</si>
  <si>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</si>
  <si>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</si>
  <si>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</si>
  <si>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</si>
  <si>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</si>
  <si>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</si>
  <si>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</si>
  <si>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</si>
  <si>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</si>
  <si>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</si>
  <si>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</si>
  <si>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</si>
  <si>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</si>
  <si>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</si>
  <si>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</si>
  <si>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</si>
  <si>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</si>
  <si>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</si>
  <si>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</si>
  <si>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</si>
  <si>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</si>
  <si>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</si>
  <si>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</si>
  <si>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</si>
  <si>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</si>
  <si>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</si>
  <si>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</si>
  <si>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</si>
  <si>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</si>
  <si>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</si>
  <si>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</si>
  <si>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</si>
  <si>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</si>
  <si>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</si>
  <si>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</si>
  <si>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</si>
  <si>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</si>
  <si>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</si>
  <si>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</si>
  <si>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</si>
  <si>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</si>
  <si>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</si>
  <si>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</si>
  <si>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</si>
  <si>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</si>
  <si>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</si>
  <si>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</si>
  <si>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</si>
  <si>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</si>
  <si>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</si>
  <si>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</si>
  <si>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</si>
  <si>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</si>
  <si>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</si>
  <si>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</si>
  <si>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</si>
  <si>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</si>
  <si>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</si>
  <si>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</si>
  <si>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</si>
  <si>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</si>
  <si>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</si>
  <si>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</si>
  <si>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</si>
  <si>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</si>
  <si>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</si>
  <si>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</si>
  <si>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</si>
  <si>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</si>
  <si>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</si>
  <si>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</si>
  <si>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</si>
  <si>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</si>
  <si>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</si>
  <si>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</si>
  <si>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</si>
  <si>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</si>
  <si>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</si>
  <si>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</si>
  <si>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</si>
  <si>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</si>
  <si>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</si>
  <si>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</si>
  <si>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</si>
  <si>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</si>
  <si>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</si>
  <si>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</si>
  <si>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</si>
  <si>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</si>
  <si>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</si>
  <si>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</si>
  <si>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</si>
  <si>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</si>
  <si>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</si>
  <si>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</si>
  <si>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</si>
  <si>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</si>
  <si>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</si>
  <si>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</si>
  <si>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</si>
  <si>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</si>
  <si>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</si>
  <si>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</si>
  <si>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</si>
  <si>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</si>
  <si>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</si>
  <si>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</si>
  <si>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</si>
  <si>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</si>
  <si>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</si>
  <si>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</si>
  <si>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</si>
  <si>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</si>
  <si>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</si>
  <si>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</si>
  <si>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</si>
  <si>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</si>
  <si>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</si>
  <si>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</si>
  <si>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</si>
  <si>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</si>
  <si>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</si>
  <si>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</si>
  <si>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</si>
  <si>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</si>
  <si>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</si>
  <si>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</si>
  <si>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</si>
  <si>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</si>
  <si>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</si>
  <si>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</si>
  <si>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</si>
  <si>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</si>
  <si>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</si>
  <si>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</si>
  <si>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</si>
  <si>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</si>
  <si>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</si>
  <si>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</si>
  <si>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</si>
  <si>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</si>
  <si>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</si>
  <si>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</si>
  <si>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</si>
  <si>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</si>
  <si>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</si>
  <si>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</si>
  <si>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</si>
  <si>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</si>
  <si>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</si>
  <si>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</si>
  <si>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</si>
  <si>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</si>
  <si>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</si>
  <si>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</si>
  <si>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</si>
  <si>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</si>
  <si>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</si>
  <si>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</si>
  <si>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</si>
  <si>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</si>
  <si>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</si>
  <si>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</si>
  <si>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</si>
  <si>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</si>
  <si>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</si>
  <si>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</si>
  <si>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</si>
  <si>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</si>
  <si>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</si>
  <si>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</si>
  <si>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</si>
  <si>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</si>
  <si>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</si>
  <si>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</si>
  <si>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</si>
  <si>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</si>
  <si>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</si>
  <si>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</si>
  <si>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</si>
  <si>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</si>
  <si>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</si>
  <si>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</si>
  <si>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</si>
  <si>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</si>
  <si>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</si>
  <si>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</si>
  <si>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</si>
  <si>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</si>
  <si>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</si>
  <si>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</si>
  <si>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</si>
  <si>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</si>
  <si>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</si>
  <si>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</si>
  <si>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</si>
  <si>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</si>
  <si>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</si>
  <si>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</si>
  <si>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</si>
  <si>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</si>
  <si>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</si>
  <si>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</si>
  <si>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</si>
  <si>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</si>
  <si>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</si>
  <si>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</si>
  <si>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</si>
  <si>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</si>
  <si>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</si>
  <si>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</si>
  <si>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</si>
  <si>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</si>
  <si>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</si>
  <si>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</si>
  <si>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</si>
  <si>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</si>
  <si>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</si>
  <si>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</si>
  <si>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</si>
  <si>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</si>
  <si>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</si>
  <si>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</si>
  <si>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</si>
  <si>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</si>
  <si>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</si>
  <si>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</si>
  <si>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</si>
  <si>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</si>
  <si>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</si>
  <si>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</si>
  <si>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</si>
  <si>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</si>
  <si>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</si>
  <si>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</si>
  <si>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</si>
  <si>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</si>
  <si>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</si>
  <si>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</si>
  <si>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</si>
  <si>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</si>
  <si>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</si>
  <si>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</si>
  <si>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</si>
  <si>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</si>
  <si>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</si>
  <si>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</si>
  <si>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</si>
  <si>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</si>
  <si>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</si>
  <si>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</si>
  <si>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</si>
  <si>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</si>
  <si>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</si>
  <si>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</si>
  <si>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</si>
  <si>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</si>
  <si>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</si>
  <si>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</si>
  <si>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</si>
  <si>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</si>
  <si>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</si>
  <si>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</si>
  <si>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</si>
  <si>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</si>
  <si>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</si>
  <si>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</si>
  <si>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</si>
  <si>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</si>
  <si>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</si>
  <si>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</si>
  <si>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</si>
  <si>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</si>
  <si>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</si>
  <si>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</si>
  <si>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</si>
  <si>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</si>
  <si>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</si>
  <si>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</si>
  <si>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</si>
  <si>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</si>
  <si>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</si>
  <si>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</si>
  <si>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</si>
  <si>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</si>
  <si>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</si>
  <si>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</si>
  <si>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</si>
  <si>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</si>
  <si>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</si>
  <si>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</si>
  <si>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</si>
  <si>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</si>
  <si>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</si>
  <si>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</si>
  <si>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</si>
  <si>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</si>
  <si>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</si>
  <si>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</si>
  <si>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</si>
  <si>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</si>
  <si>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</si>
  <si>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</si>
  <si>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</si>
  <si>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</si>
  <si>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</si>
  <si>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</si>
  <si>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</si>
  <si>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</si>
  <si>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</si>
  <si>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</si>
  <si>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</si>
  <si>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</si>
  <si>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</si>
  <si>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</si>
  <si>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</si>
  <si>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</si>
  <si>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</si>
  <si>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</si>
  <si>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</si>
  <si>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</si>
  <si>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</si>
  <si>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</si>
  <si>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</si>
  <si>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</si>
  <si>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</si>
  <si>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</si>
  <si>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</si>
  <si>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</si>
  <si>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</si>
  <si>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</si>
  <si>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</si>
  <si>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</si>
  <si>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</si>
  <si>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</si>
  <si>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</si>
  <si>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</si>
  <si>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</si>
  <si>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</si>
  <si>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</si>
  <si>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</si>
  <si>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</si>
  <si>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</si>
  <si>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</si>
  <si>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</si>
  <si>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</si>
  <si>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</si>
  <si>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</si>
  <si>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</si>
  <si>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</si>
  <si>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</si>
  <si>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</si>
  <si>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</si>
  <si>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</si>
  <si>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</si>
  <si>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</si>
  <si>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</si>
  <si>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</si>
  <si>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</si>
  <si>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</si>
  <si>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</si>
  <si>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</si>
  <si>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</si>
  <si>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</si>
  <si>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</si>
  <si>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</si>
  <si>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</si>
  <si>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</si>
  <si>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</si>
  <si>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</si>
  <si>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</si>
  <si>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</si>
  <si>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</si>
  <si>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</si>
  <si>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</si>
  <si>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</si>
  <si>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</si>
  <si>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</si>
  <si>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</si>
  <si>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</si>
  <si>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</si>
  <si>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</si>
  <si>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</si>
  <si>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</si>
  <si>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</si>
  <si>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</si>
  <si>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</si>
  <si>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</si>
  <si>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</si>
  <si>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</si>
  <si>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</si>
  <si>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</si>
  <si>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</si>
  <si>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</si>
  <si>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</si>
  <si>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</si>
  <si>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</si>
  <si>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</si>
  <si>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</si>
  <si>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</si>
  <si>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</si>
  <si>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</si>
  <si>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</si>
  <si>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</si>
  <si>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</si>
  <si>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</si>
  <si>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</si>
  <si>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</si>
  <si>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</si>
  <si>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</si>
  <si>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</si>
  <si>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</si>
  <si>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</si>
  <si>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</si>
  <si>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</si>
  <si>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</si>
  <si>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</si>
  <si>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</si>
  <si>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</si>
  <si>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</si>
  <si>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</si>
  <si>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</si>
  <si>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</si>
  <si>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</si>
  <si>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</si>
  <si>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</si>
  <si>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</si>
  <si>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</si>
  <si>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</si>
  <si>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</si>
  <si>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</si>
  <si>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</si>
  <si>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</si>
  <si>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</si>
  <si>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</si>
  <si>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</si>
  <si>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</si>
  <si>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</si>
  <si>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</si>
  <si>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</si>
  <si>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</si>
  <si>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</si>
  <si>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</si>
  <si>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</si>
  <si>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</si>
  <si>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</si>
  <si>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</si>
  <si>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</si>
  <si>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</si>
  <si>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</si>
  <si>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</si>
  <si>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</si>
  <si>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</si>
  <si>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</si>
  <si>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</si>
  <si>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</si>
  <si>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</si>
  <si>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</si>
  <si>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</si>
  <si>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</si>
  <si>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</si>
  <si>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</si>
  <si>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</si>
  <si>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</si>
  <si>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</si>
  <si>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</si>
  <si>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</si>
  <si>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</si>
  <si>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</si>
  <si>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</si>
  <si>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</si>
  <si>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</si>
  <si>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</si>
  <si>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</si>
  <si>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</si>
  <si>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</si>
  <si>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</si>
  <si>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</si>
  <si>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</si>
  <si>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</si>
  <si>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</si>
  <si>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</si>
  <si>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</si>
  <si>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</si>
  <si>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</si>
  <si>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</si>
  <si>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</si>
  <si>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</si>
  <si>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</si>
  <si>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</si>
  <si>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</si>
  <si>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</si>
  <si>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</si>
  <si>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</si>
  <si>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</si>
  <si>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</si>
  <si>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</si>
  <si>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</si>
  <si>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</si>
  <si>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</si>
  <si>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</si>
  <si>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</si>
  <si>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</si>
  <si>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</si>
  <si>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</si>
  <si>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</si>
  <si>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</si>
  <si>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</si>
  <si>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</si>
  <si>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</si>
  <si>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</si>
  <si>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</si>
  <si>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</si>
  <si>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</si>
  <si>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</si>
  <si>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</si>
  <si>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</si>
  <si>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</si>
  <si>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</si>
  <si>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</si>
  <si>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</si>
  <si>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</si>
  <si>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</si>
  <si>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</si>
  <si>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</si>
  <si>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</si>
  <si>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</si>
  <si>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</si>
  <si>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</si>
  <si>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</si>
  <si>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</si>
  <si>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</si>
  <si>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</si>
  <si>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</si>
  <si>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</si>
  <si>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</si>
  <si>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</si>
  <si>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</si>
  <si>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</si>
  <si>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</si>
  <si>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</si>
  <si>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</si>
  <si>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</si>
  <si>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</si>
  <si>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</si>
  <si>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</si>
  <si>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</si>
  <si>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</si>
  <si>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</si>
  <si>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</si>
  <si>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</si>
  <si>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</si>
  <si>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</si>
  <si>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</si>
  <si>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</si>
  <si>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</si>
  <si>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</si>
  <si>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</si>
  <si>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</si>
  <si>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</si>
  <si>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</si>
  <si>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</si>
  <si>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</si>
  <si>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</si>
  <si>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</si>
  <si>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</si>
  <si>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</si>
  <si>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</si>
  <si>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</si>
  <si>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</si>
  <si>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</si>
  <si>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</si>
  <si>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</si>
  <si>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</si>
  <si>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</si>
  <si>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</si>
  <si>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</si>
  <si>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</si>
  <si>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</si>
  <si>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</si>
  <si>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</si>
  <si>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</si>
  <si>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</si>
  <si>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</si>
  <si>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</si>
  <si>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</si>
  <si>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</si>
  <si>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</si>
  <si>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</si>
  <si>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</si>
  <si>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</si>
  <si>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</si>
  <si>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</si>
  <si>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</si>
  <si>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</si>
  <si>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</si>
  <si>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</si>
  <si>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</si>
  <si>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</si>
  <si>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</si>
  <si>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</si>
  <si>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</si>
  <si>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</si>
  <si>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</si>
  <si>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</si>
  <si>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</si>
  <si>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</si>
  <si>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</si>
  <si>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</si>
  <si>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</si>
  <si>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</si>
  <si>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</si>
  <si>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</si>
  <si>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</si>
  <si>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</si>
  <si>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</si>
  <si>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</si>
  <si>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</si>
  <si>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</si>
  <si>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</si>
  <si>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</si>
  <si>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</si>
  <si>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</si>
  <si>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</si>
  <si>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</si>
  <si>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</si>
  <si>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</si>
  <si>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</si>
  <si>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</si>
  <si>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</si>
  <si>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</si>
  <si>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</si>
  <si>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</si>
  <si>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</si>
  <si>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</si>
  <si>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</si>
  <si>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</si>
  <si>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</si>
  <si>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</si>
  <si>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</si>
  <si>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</si>
  <si>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</si>
  <si>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</si>
  <si>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</si>
  <si>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</si>
  <si>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</si>
  <si>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</si>
  <si>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</si>
  <si>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</si>
  <si>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</si>
  <si>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</si>
  <si>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</si>
  <si>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</si>
  <si>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</si>
  <si>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</si>
  <si>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</si>
  <si>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</si>
  <si>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</si>
  <si>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</si>
  <si>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</si>
  <si>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</si>
  <si>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</si>
  <si>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</si>
  <si>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</si>
  <si>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</si>
  <si>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</si>
  <si>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</si>
  <si>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</si>
  <si>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</si>
  <si>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</si>
  <si>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</si>
  <si>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</si>
  <si>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</si>
  <si>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</si>
  <si>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</si>
  <si>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</si>
  <si>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</si>
  <si>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</si>
  <si>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</si>
  <si>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</si>
  <si>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</si>
  <si>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</si>
  <si>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</si>
  <si>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</si>
  <si>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</si>
  <si>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</si>
  <si>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</si>
  <si>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</si>
  <si>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</si>
  <si>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</si>
  <si>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</si>
  <si>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</si>
  <si>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</si>
  <si>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</si>
  <si>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</si>
  <si>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</si>
  <si>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</si>
  <si>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</si>
  <si>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</si>
  <si>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</si>
  <si>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</si>
  <si>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</si>
  <si>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</si>
  <si>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</si>
  <si>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</si>
  <si>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</si>
  <si>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</si>
  <si>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</si>
  <si>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</si>
  <si>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</si>
  <si>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</si>
  <si>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</si>
  <si>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</si>
  <si>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</si>
  <si>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</si>
  <si>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</si>
  <si>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</si>
  <si>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</si>
  <si>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</si>
  <si>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</si>
  <si>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</si>
  <si>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</si>
  <si>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</si>
  <si>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</si>
  <si>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</si>
  <si>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</si>
  <si>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</si>
  <si>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</si>
  <si>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</si>
  <si>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</si>
  <si>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</si>
  <si>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</si>
  <si>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</si>
  <si>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</si>
  <si>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</si>
  <si>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</si>
  <si>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</si>
  <si>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</si>
  <si>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</si>
  <si>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</si>
  <si>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</si>
  <si>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</si>
  <si>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</si>
  <si>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</si>
  <si>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</si>
  <si>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</si>
  <si>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</si>
  <si>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</si>
  <si>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</si>
  <si>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</si>
  <si>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</si>
  <si>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</si>
  <si>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</si>
  <si>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</si>
  <si>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</si>
  <si>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</si>
  <si>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</si>
  <si>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</si>
  <si>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</si>
  <si>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</si>
  <si>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</si>
  <si>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</si>
  <si>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</si>
  <si>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</si>
  <si>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</si>
  <si>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</si>
  <si>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</si>
  <si>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</si>
  <si>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</si>
  <si>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</si>
  <si>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</si>
  <si>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</si>
  <si>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</si>
  <si>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</si>
  <si>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</si>
  <si>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</si>
  <si>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</si>
  <si>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</si>
  <si>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</si>
  <si>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</si>
  <si>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</si>
  <si>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</si>
  <si>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</si>
  <si>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</si>
  <si>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</si>
  <si>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</si>
  <si>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</si>
  <si>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</si>
  <si>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</si>
  <si>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</si>
  <si>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</si>
  <si>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</si>
  <si>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</si>
  <si>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</si>
  <si>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</si>
  <si>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</si>
  <si>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</si>
  <si>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</si>
  <si>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</si>
  <si>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</si>
  <si>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</si>
  <si>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</si>
  <si>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</si>
  <si>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</si>
  <si>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</si>
  <si>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</si>
  <si>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</si>
  <si>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</si>
  <si>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</si>
  <si>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</si>
  <si>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</si>
  <si>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</si>
  <si>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</si>
  <si>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</si>
  <si>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</si>
  <si>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</si>
  <si>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</si>
  <si>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</si>
  <si>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</si>
  <si>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</si>
  <si>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</si>
  <si>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</si>
  <si>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</si>
  <si>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</si>
  <si>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</si>
  <si>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</si>
  <si>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</si>
  <si>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</si>
  <si>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</si>
  <si>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</si>
  <si>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</si>
  <si>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</si>
  <si>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</si>
  <si>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</si>
  <si>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</si>
  <si>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</si>
  <si>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</si>
  <si>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</si>
  <si>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</si>
  <si>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</si>
  <si>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</si>
  <si>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</si>
  <si>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</si>
  <si>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</si>
  <si>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</si>
  <si>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</si>
  <si>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</si>
  <si>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</si>
  <si>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</si>
  <si>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</si>
  <si>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</si>
  <si>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</si>
  <si>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</si>
  <si>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</si>
  <si>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</si>
  <si>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</si>
  <si>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</si>
  <si>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</si>
  <si>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</si>
  <si>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</si>
  <si>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</si>
  <si>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</si>
  <si>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</si>
  <si>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</si>
  <si>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</si>
  <si>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</si>
  <si>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</si>
  <si>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</si>
  <si>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</si>
  <si>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</si>
  <si>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</si>
  <si>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</si>
  <si>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</si>
  <si>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</si>
  <si>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</si>
  <si>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</si>
  <si>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</si>
  <si>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</si>
  <si>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</si>
  <si>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</si>
  <si>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</si>
  <si>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</si>
  <si>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</si>
  <si>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</si>
  <si>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</si>
  <si>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</si>
  <si>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</si>
  <si>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</si>
  <si>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</si>
  <si>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</si>
  <si>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</si>
  <si>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</si>
  <si>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</si>
  <si>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</si>
  <si>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</si>
  <si>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</si>
  <si>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</si>
  <si>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</si>
  <si>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</si>
  <si>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</si>
  <si>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</si>
  <si>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</si>
  <si>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</si>
  <si>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</si>
  <si>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</si>
  <si>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</si>
  <si>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</si>
  <si>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</si>
  <si>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</si>
  <si>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</si>
  <si>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</si>
  <si>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</si>
  <si>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</si>
  <si>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</si>
  <si>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</si>
  <si>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</si>
  <si>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</si>
  <si>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</si>
  <si>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</si>
  <si>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</si>
  <si>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</si>
  <si>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</si>
  <si>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</si>
  <si>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</si>
  <si>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</si>
  <si>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</si>
  <si>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</si>
  <si>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</si>
  <si>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</si>
  <si>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</si>
  <si>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</si>
  <si>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</si>
  <si>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</si>
  <si>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</si>
  <si>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</si>
  <si>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</si>
  <si>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</si>
  <si>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</si>
  <si>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</si>
  <si>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</si>
  <si>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</si>
  <si>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</si>
  <si>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</si>
  <si>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</si>
  <si>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</si>
  <si>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</si>
  <si>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</si>
  <si>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</si>
  <si>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</si>
  <si>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</si>
  <si>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</si>
  <si>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</si>
  <si>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</si>
  <si>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</si>
  <si>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</si>
  <si>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</si>
  <si>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</si>
  <si>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</si>
  <si>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</si>
  <si>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</si>
  <si>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</si>
  <si>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</si>
  <si>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</si>
  <si>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</si>
  <si>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</si>
  <si>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</si>
  <si>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</si>
  <si>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</si>
  <si>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</si>
  <si>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</si>
  <si>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</si>
  <si>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</si>
  <si>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</si>
  <si>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</si>
  <si>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</si>
  <si>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</si>
  <si>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</si>
  <si>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</si>
  <si>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</si>
  <si>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</si>
  <si>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</si>
  <si>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</si>
  <si>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</si>
  <si>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</si>
  <si>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</si>
  <si>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</si>
  <si>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</si>
  <si>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</si>
  <si>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</si>
  <si>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</si>
  <si>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</si>
  <si>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</si>
  <si>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</si>
  <si>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</si>
  <si>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</si>
  <si>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</si>
  <si>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</si>
  <si>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</si>
  <si>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</si>
  <si>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</si>
  <si>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</si>
  <si>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</si>
  <si>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</si>
  <si>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</si>
  <si>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</si>
  <si>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</si>
  <si>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</si>
  <si>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</si>
  <si>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</si>
  <si>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</si>
  <si>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</si>
  <si>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</si>
  <si>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</si>
  <si>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</si>
  <si>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</si>
  <si>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</si>
  <si>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</si>
  <si>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</si>
  <si>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</si>
  <si>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</si>
  <si>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</si>
  <si>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</si>
  <si>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</si>
  <si>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</si>
  <si>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</si>
  <si>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</si>
  <si>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</si>
  <si>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</si>
  <si>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</si>
  <si>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</si>
  <si>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</si>
  <si>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</si>
  <si>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</si>
  <si>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</si>
  <si>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</si>
  <si>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</si>
  <si>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</si>
  <si>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</si>
  <si>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</si>
  <si>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</si>
  <si>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</si>
  <si>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</si>
  <si>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</si>
  <si>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</si>
  <si>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</si>
  <si>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</si>
  <si>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</si>
  <si>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</si>
  <si>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</si>
  <si>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</si>
  <si>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</si>
  <si>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</si>
  <si>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</si>
  <si>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</si>
  <si>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</si>
  <si>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</si>
  <si>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</si>
  <si>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</si>
  <si>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</si>
  <si>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</si>
  <si>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</si>
  <si>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</si>
  <si>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</si>
  <si>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</si>
  <si>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</si>
  <si>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</si>
  <si>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</si>
  <si>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</si>
  <si>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</si>
  <si>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</si>
  <si>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</si>
  <si>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</si>
  <si>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</si>
  <si>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</si>
  <si>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</si>
  <si>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</si>
  <si>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</si>
  <si>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</si>
  <si>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</si>
  <si>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</si>
  <si>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</si>
  <si>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</si>
  <si>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</si>
  <si>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</si>
  <si>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</si>
  <si>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</si>
  <si>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</si>
  <si>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</si>
  <si>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</si>
  <si>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</si>
  <si>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</si>
  <si>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</si>
  <si>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</si>
  <si>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</si>
  <si>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</si>
  <si>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</si>
  <si>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</si>
  <si>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</si>
  <si>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</si>
  <si>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</si>
  <si>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</si>
  <si>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</si>
  <si>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</si>
  <si>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</si>
  <si>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</si>
  <si>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</si>
  <si>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</si>
  <si>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</si>
  <si>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</si>
  <si>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</si>
  <si>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</si>
  <si>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</si>
  <si>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</si>
  <si>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</si>
  <si>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</si>
  <si>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</si>
  <si>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</si>
  <si>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</si>
  <si>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</si>
  <si>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</si>
  <si>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</si>
  <si>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</si>
  <si>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</si>
  <si>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</si>
  <si>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</si>
  <si>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</si>
  <si>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</si>
  <si>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</si>
  <si>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</si>
  <si>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</si>
  <si>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</si>
  <si>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</si>
  <si>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</si>
  <si>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</si>
  <si>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</si>
  <si>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</si>
  <si>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</si>
  <si>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</si>
  <si>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</si>
  <si>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</si>
  <si>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</si>
  <si>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</si>
  <si>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</si>
  <si>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</si>
  <si>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</si>
  <si>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</si>
  <si>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</si>
  <si>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</si>
  <si>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</si>
  <si>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</si>
  <si>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</si>
  <si>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</si>
  <si>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</si>
  <si>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</si>
  <si>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</si>
  <si>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</si>
  <si>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</si>
  <si>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</si>
  <si>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</si>
  <si>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</si>
  <si>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</si>
  <si>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</si>
  <si>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</si>
  <si>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</si>
  <si>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</si>
  <si>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</si>
  <si>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</si>
  <si>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</si>
  <si>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</si>
  <si>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</si>
  <si>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</si>
  <si>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</si>
  <si>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</si>
  <si>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</si>
  <si>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</si>
  <si>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</si>
  <si>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</si>
  <si>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</si>
  <si>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</si>
  <si>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</si>
  <si>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</si>
  <si>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</si>
  <si>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</si>
  <si>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</si>
  <si>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</si>
  <si>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</si>
  <si>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</si>
  <si>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</si>
  <si>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</si>
  <si>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</si>
  <si>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</si>
  <si>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</si>
  <si>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</si>
  <si>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</si>
  <si>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</si>
  <si>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</si>
  <si>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</si>
  <si>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</si>
  <si>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</si>
  <si>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</si>
  <si>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</si>
  <si>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</si>
  <si>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</si>
  <si>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</si>
  <si>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</si>
  <si>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</si>
  <si>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</si>
  <si>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</si>
  <si>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</si>
  <si>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</si>
  <si>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</si>
  <si>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</si>
  <si>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</si>
  <si>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</si>
  <si>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</si>
  <si>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</si>
  <si>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</si>
  <si>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</si>
  <si>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</si>
  <si>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</si>
  <si>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</si>
  <si>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</si>
  <si>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</si>
  <si>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</si>
  <si>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</si>
  <si>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</si>
  <si>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</si>
  <si>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</si>
  <si>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</si>
  <si>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</si>
  <si>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</si>
  <si>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</si>
  <si>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</si>
  <si>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</si>
  <si>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</si>
  <si>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</si>
  <si>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</si>
  <si>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</si>
  <si>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</si>
  <si>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</si>
  <si>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</si>
  <si>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</si>
  <si>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</si>
  <si>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</si>
  <si>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</si>
  <si>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</si>
  <si>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</si>
  <si>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</si>
  <si>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</si>
  <si>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</si>
  <si>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</si>
  <si>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</si>
  <si>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</si>
  <si>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</si>
  <si>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</si>
  <si>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</si>
  <si>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</si>
  <si>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</si>
  <si>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</si>
  <si>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</si>
  <si>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</si>
  <si>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</si>
  <si>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</si>
  <si>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</si>
  <si>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</si>
  <si>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</si>
  <si>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</si>
  <si>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</si>
  <si>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</si>
  <si>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</si>
  <si>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</si>
  <si>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</si>
  <si>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</si>
  <si>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</si>
  <si>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</si>
  <si>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</si>
  <si>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</si>
  <si>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</si>
  <si>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</si>
  <si>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</si>
  <si>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</si>
  <si>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</si>
  <si>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</si>
  <si>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</si>
  <si>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</si>
  <si>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</si>
  <si>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</si>
  <si>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</si>
  <si>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</si>
  <si>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</si>
  <si>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</si>
  <si>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</si>
  <si>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</si>
  <si>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</si>
  <si>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</si>
  <si>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</si>
  <si>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</si>
  <si>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</si>
  <si>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</si>
  <si>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</si>
  <si>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</si>
  <si>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</si>
  <si>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</si>
  <si>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</si>
  <si>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</si>
  <si>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</si>
  <si>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</si>
  <si>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</si>
  <si>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</si>
  <si>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</si>
  <si>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</si>
  <si>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</si>
  <si>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</si>
  <si>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</si>
  <si>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</si>
  <si>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</si>
  <si>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</si>
  <si>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</si>
  <si>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</si>
  <si>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</si>
  <si>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</si>
  <si>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</si>
  <si>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</si>
  <si>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</si>
  <si>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</si>
  <si>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</si>
  <si>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</si>
  <si>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</si>
  <si>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</si>
  <si>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</si>
  <si>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</si>
  <si>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</si>
  <si>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</si>
  <si>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</si>
  <si>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</si>
  <si>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</si>
  <si>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</si>
  <si>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</si>
  <si>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</si>
  <si>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</si>
  <si>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</si>
  <si>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</si>
  <si>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</si>
  <si>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</si>
  <si>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</si>
  <si>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</si>
  <si>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</si>
  <si>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</si>
  <si>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</si>
  <si>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</si>
  <si>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</si>
  <si>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</si>
  <si>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</si>
  <si>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</si>
  <si>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</si>
  <si>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</si>
  <si>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</si>
  <si>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</si>
  <si>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</si>
  <si>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</si>
  <si>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</si>
  <si>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</si>
  <si>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</si>
  <si>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</si>
  <si>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</si>
  <si>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</si>
  <si>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</si>
  <si>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</si>
  <si>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</si>
  <si>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</si>
  <si>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</si>
  <si>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</si>
  <si>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</si>
  <si>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</si>
  <si>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</si>
  <si>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</si>
  <si>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</si>
  <si>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</si>
  <si>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</si>
  <si>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</si>
  <si>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</si>
  <si>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</si>
  <si>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</si>
  <si>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</si>
  <si>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</si>
  <si>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</si>
  <si>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</si>
  <si>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</si>
  <si>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</si>
  <si>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</si>
  <si>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</si>
  <si>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</si>
  <si>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</si>
  <si>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</si>
  <si>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</si>
  <si>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</si>
  <si>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</si>
  <si>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</si>
  <si>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</si>
  <si>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</si>
  <si>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</si>
  <si>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</si>
  <si>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</si>
  <si>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</si>
  <si>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</si>
  <si>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</si>
  <si>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</si>
  <si>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</si>
  <si>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</si>
  <si>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</si>
  <si>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</si>
  <si>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</si>
  <si>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</si>
  <si>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</si>
  <si>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</si>
  <si>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</si>
  <si>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</si>
  <si>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</si>
  <si>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</si>
  <si>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</si>
  <si>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</si>
  <si>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</si>
  <si>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</si>
  <si>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</si>
  <si>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</si>
  <si>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</si>
  <si>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</si>
  <si>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</si>
  <si>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</si>
  <si>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</si>
  <si>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</si>
  <si>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</si>
  <si>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</si>
  <si>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</si>
  <si>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</si>
  <si>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</si>
  <si>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</si>
  <si>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</si>
  <si>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</si>
  <si>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</si>
  <si>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</si>
  <si>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</si>
  <si>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</si>
  <si>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</si>
  <si>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</si>
  <si>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</si>
  <si>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</si>
  <si>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</si>
  <si>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</si>
  <si>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</si>
  <si>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</si>
  <si>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</si>
  <si>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</si>
  <si>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</si>
  <si>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</si>
  <si>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</si>
  <si>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</si>
  <si>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</si>
  <si>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</si>
  <si>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</si>
  <si>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</si>
  <si>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</si>
  <si>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</si>
  <si>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</si>
  <si>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</si>
  <si>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</si>
  <si>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</si>
  <si>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</si>
  <si>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</si>
  <si>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</si>
  <si>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</si>
  <si>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</si>
  <si>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</si>
  <si>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</si>
  <si>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</si>
  <si>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</si>
  <si>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</si>
  <si>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</si>
  <si>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</si>
  <si>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</si>
  <si>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</si>
  <si>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</si>
  <si>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</si>
  <si>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</si>
  <si>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</si>
  <si>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</si>
  <si>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</si>
  <si>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</si>
  <si>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</si>
  <si>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</si>
  <si>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</si>
  <si>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</si>
  <si>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</si>
  <si>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</si>
  <si>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</si>
  <si>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</si>
  <si>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</si>
  <si>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</si>
  <si>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</si>
  <si>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</si>
  <si>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</si>
  <si>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</si>
  <si>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</si>
  <si>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</si>
  <si>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</si>
  <si>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</si>
  <si>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</si>
  <si>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</si>
  <si>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</si>
  <si>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</si>
  <si>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</si>
  <si>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</si>
  <si>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</si>
  <si>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</si>
  <si>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</si>
  <si>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</si>
  <si>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</si>
  <si>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</si>
  <si>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</si>
  <si>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</si>
  <si>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</si>
  <si>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</si>
  <si>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</si>
  <si>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</si>
  <si>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</si>
  <si>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</si>
  <si>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</si>
  <si>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</si>
  <si>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</si>
  <si>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</si>
  <si>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</si>
  <si>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</si>
  <si>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</si>
  <si>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</si>
  <si>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</si>
  <si>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</si>
  <si>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</si>
  <si>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</si>
  <si>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</si>
  <si>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</si>
  <si>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</si>
  <si>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</si>
  <si>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</si>
  <si>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</si>
  <si>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</si>
  <si>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</si>
  <si>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</si>
  <si>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</si>
  <si>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</si>
  <si>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</si>
  <si>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</si>
  <si>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</si>
  <si>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</si>
  <si>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</si>
  <si>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</si>
  <si>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</si>
  <si>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</si>
  <si>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</si>
  <si>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</si>
  <si>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</si>
  <si>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</si>
  <si>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</si>
  <si>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</si>
  <si>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</si>
  <si>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</si>
  <si>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</si>
  <si>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</si>
  <si>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</si>
  <si>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</si>
  <si>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</si>
  <si>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</si>
  <si>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</si>
  <si>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</si>
  <si>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</si>
  <si>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</si>
  <si>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</si>
  <si>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</si>
  <si>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</si>
  <si>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</si>
  <si>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</si>
  <si>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</si>
  <si>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</si>
  <si>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</si>
  <si>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</si>
  <si>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</si>
  <si>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</si>
  <si>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</si>
  <si>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</si>
  <si>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</si>
  <si>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</si>
  <si>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</si>
  <si>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</si>
  <si>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</si>
  <si>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</si>
  <si>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</si>
  <si>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</si>
  <si>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</si>
  <si>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</si>
  <si>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</si>
  <si>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</si>
  <si>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</si>
  <si>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</si>
  <si>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</si>
  <si>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</si>
  <si>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</si>
  <si>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</si>
  <si>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</si>
  <si>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</si>
  <si>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</si>
  <si>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</si>
  <si>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</si>
  <si>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</si>
  <si>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</si>
  <si>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</si>
  <si>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</si>
  <si>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</si>
  <si>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</si>
  <si>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</si>
  <si>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</si>
  <si>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</si>
  <si>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</si>
  <si>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</si>
  <si>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</si>
  <si>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</si>
  <si>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</si>
  <si>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</si>
  <si>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</si>
  <si>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</si>
  <si>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</si>
  <si>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</si>
  <si>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</si>
  <si>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</si>
  <si>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</si>
  <si>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</si>
  <si>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</si>
  <si>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</si>
  <si>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</si>
  <si>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</si>
  <si>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</si>
  <si>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</si>
  <si>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</si>
  <si>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</si>
  <si>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</si>
  <si>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</si>
  <si>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</si>
  <si>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</si>
  <si>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</si>
  <si>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</si>
  <si>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</si>
  <si>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</si>
  <si>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</si>
  <si>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</si>
  <si>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</si>
  <si>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</si>
  <si>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</si>
  <si>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</si>
  <si>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</si>
  <si>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</si>
  <si>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</si>
  <si>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</si>
  <si>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</si>
  <si>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</si>
  <si>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</si>
  <si>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</si>
  <si>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</si>
  <si>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</si>
  <si>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</si>
  <si>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</si>
  <si>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</si>
  <si>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</si>
  <si>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</si>
  <si>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</si>
  <si>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</si>
  <si>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</si>
  <si>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</si>
  <si>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</si>
  <si>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</si>
  <si>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</si>
  <si>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</si>
  <si>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</si>
  <si>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</si>
  <si>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</si>
  <si>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</si>
  <si>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</si>
  <si>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</si>
  <si>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</si>
  <si>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</si>
  <si>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</si>
  <si>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</si>
  <si>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</si>
  <si>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</si>
  <si>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</si>
  <si>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</si>
  <si>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</si>
  <si>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</si>
  <si>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</si>
  <si>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</si>
  <si>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</si>
  <si>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</si>
  <si>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</si>
  <si>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</si>
  <si>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</si>
  <si>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</si>
  <si>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</si>
  <si>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</si>
  <si>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</si>
  <si>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</si>
  <si>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</si>
  <si>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</si>
  <si>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</si>
  <si>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</si>
  <si>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</si>
  <si>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</si>
  <si>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</si>
  <si>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</si>
  <si>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</si>
  <si>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</si>
  <si>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</si>
  <si>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</si>
  <si>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</si>
  <si>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</si>
  <si>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</si>
  <si>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</si>
  <si>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</si>
  <si>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</si>
  <si>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</si>
  <si>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</si>
  <si>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</si>
  <si>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</si>
  <si>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</si>
  <si>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</si>
  <si>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</si>
  <si>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</si>
  <si>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</si>
  <si>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</si>
  <si>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</si>
  <si>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</si>
  <si>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</si>
  <si>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</si>
  <si>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</si>
  <si>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</si>
  <si>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</si>
  <si>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</si>
  <si>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</si>
  <si>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</si>
  <si>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</si>
  <si>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</si>
  <si>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</si>
  <si>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</si>
  <si>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</si>
  <si>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</si>
  <si>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</si>
  <si>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</si>
  <si>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</si>
  <si>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</si>
  <si>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</si>
  <si>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</si>
  <si>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</si>
  <si>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</si>
  <si>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</si>
  <si>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</si>
  <si>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</si>
  <si>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</si>
  <si>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</si>
  <si>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</si>
  <si>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</si>
  <si>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</si>
  <si>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</si>
  <si>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</si>
  <si>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</si>
  <si>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</si>
  <si>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</si>
  <si>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</si>
  <si>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</si>
  <si>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</si>
  <si>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</si>
  <si>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</si>
  <si>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</si>
  <si>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</si>
  <si>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</si>
  <si>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</si>
  <si>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</si>
  <si>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</si>
  <si>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</si>
  <si>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</si>
  <si>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</si>
  <si>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</si>
  <si>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</si>
  <si>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</si>
  <si>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</si>
  <si>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</si>
  <si>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</si>
  <si>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</si>
  <si>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</si>
  <si>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</si>
  <si>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</si>
  <si>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</si>
  <si>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</si>
  <si>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</si>
  <si>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</si>
  <si>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</si>
  <si>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</si>
  <si>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</si>
  <si>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</si>
  <si>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</si>
  <si>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</si>
  <si>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</si>
  <si>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</si>
  <si>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</si>
  <si>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</si>
  <si>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</si>
  <si>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</si>
  <si>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</si>
  <si>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</si>
  <si>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</si>
  <si>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</si>
  <si>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</si>
  <si>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</si>
  <si>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</si>
  <si>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</si>
  <si>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</si>
  <si>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</si>
  <si>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</si>
  <si>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</si>
  <si>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</si>
  <si>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</si>
  <si>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</si>
  <si>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</si>
  <si>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</si>
  <si>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</si>
  <si>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</si>
  <si>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</si>
  <si>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</si>
  <si>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</si>
  <si>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</si>
  <si>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</si>
  <si>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</si>
  <si>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</si>
  <si>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</si>
  <si>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</si>
  <si>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</si>
  <si>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</si>
  <si>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</si>
  <si>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</si>
  <si>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</si>
  <si>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</si>
  <si>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</si>
  <si>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</si>
  <si>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</si>
  <si>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</si>
  <si>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</si>
  <si>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</si>
  <si>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</si>
  <si>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</si>
  <si>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</si>
  <si>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</si>
  <si>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</si>
  <si>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</si>
  <si>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</si>
  <si>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</si>
  <si>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</si>
  <si>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</si>
  <si>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</si>
  <si>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</si>
  <si>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</si>
  <si>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</si>
  <si>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</si>
  <si>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</si>
  <si>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</si>
  <si>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</si>
  <si>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</si>
  <si>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</si>
  <si>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</si>
  <si>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</si>
  <si>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</si>
  <si>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</si>
  <si>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</si>
  <si>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</si>
  <si>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</si>
  <si>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</si>
  <si>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</si>
  <si>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</si>
  <si>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</si>
  <si>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</si>
  <si>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</si>
  <si>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</si>
  <si>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</si>
  <si>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</si>
  <si>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</si>
  <si>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</si>
  <si>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</si>
  <si>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</si>
  <si>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</si>
  <si>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</si>
  <si>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</si>
  <si>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</si>
  <si>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</si>
  <si>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</si>
  <si>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</si>
  <si>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</si>
  <si>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</si>
  <si>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</si>
  <si>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</si>
  <si>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</si>
  <si>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</si>
  <si>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</si>
  <si>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</si>
  <si>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</si>
  <si>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</si>
  <si>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</si>
  <si>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</si>
  <si>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</si>
  <si>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</si>
  <si>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</si>
  <si>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</si>
  <si>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</si>
  <si>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</si>
  <si>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</si>
  <si>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</si>
  <si>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</si>
  <si>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</si>
  <si>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</si>
  <si>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</si>
  <si>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</si>
  <si>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</si>
  <si>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</si>
  <si>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</si>
  <si>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</si>
  <si>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</si>
  <si>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</si>
  <si>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</si>
  <si>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</si>
  <si>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</si>
  <si>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</si>
  <si>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</si>
  <si>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</si>
  <si>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</si>
  <si>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</si>
  <si>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</si>
  <si>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</si>
  <si>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</si>
  <si>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</si>
  <si>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</si>
  <si>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</si>
  <si>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</si>
  <si>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</si>
  <si>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</si>
  <si>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</si>
  <si>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</si>
  <si>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</si>
  <si>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</si>
  <si>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</si>
  <si>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</si>
  <si>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</si>
  <si>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</si>
  <si>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</si>
  <si>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</si>
  <si>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</si>
  <si>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</si>
  <si>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</si>
  <si>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</si>
  <si>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</si>
  <si>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</si>
  <si>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</si>
  <si>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</si>
  <si>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</si>
  <si>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</si>
  <si>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</si>
  <si>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</si>
  <si>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</si>
  <si>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</si>
  <si>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</si>
  <si>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</si>
  <si>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</si>
  <si>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</si>
  <si>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</si>
  <si>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</si>
  <si>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</si>
  <si>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</si>
  <si>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</si>
  <si>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</si>
  <si>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</si>
  <si>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</si>
  <si>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</si>
  <si>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</si>
  <si>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</si>
  <si>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</si>
  <si>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</si>
  <si>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</si>
  <si>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</si>
  <si>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</si>
  <si>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</si>
  <si>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</si>
  <si>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</si>
  <si>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</si>
  <si>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</si>
  <si>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</si>
  <si>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</si>
  <si>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</si>
  <si>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</si>
  <si>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</si>
  <si>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</si>
  <si>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</si>
  <si>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</si>
  <si>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</si>
  <si>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</si>
  <si>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</si>
  <si>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</si>
  <si>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</si>
  <si>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</si>
  <si>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</si>
  <si>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</si>
  <si>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</si>
  <si>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</si>
  <si>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</si>
  <si>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</si>
  <si>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</si>
  <si>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</si>
  <si>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</si>
  <si>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</si>
  <si>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</si>
  <si>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</si>
  <si>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</si>
  <si>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</si>
  <si>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</si>
  <si>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</si>
  <si>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</si>
  <si>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</si>
  <si>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</si>
  <si>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</si>
  <si>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</si>
  <si>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</si>
  <si>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</si>
  <si>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</si>
  <si>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</si>
  <si>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</si>
  <si>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</si>
  <si>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</si>
  <si>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</si>
  <si>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</si>
  <si>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</si>
  <si>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</si>
  <si>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</si>
  <si>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</si>
  <si>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</si>
  <si>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</si>
  <si>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</si>
  <si>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</si>
  <si>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</si>
  <si>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</si>
  <si>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</si>
  <si>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</si>
  <si>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</si>
  <si>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</si>
  <si>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</si>
  <si>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</si>
  <si>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</si>
  <si>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</si>
  <si>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</si>
  <si>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</si>
  <si>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</si>
  <si>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</si>
  <si>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</si>
  <si>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</si>
  <si>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</si>
  <si>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</si>
  <si>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</si>
  <si>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</si>
  <si>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</si>
  <si>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</si>
  <si>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</si>
  <si>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</si>
  <si>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</si>
  <si>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</si>
  <si>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</si>
  <si>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</si>
  <si>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</si>
  <si>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</si>
  <si>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</si>
  <si>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</si>
  <si>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</si>
  <si>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</si>
  <si>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</si>
  <si>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</si>
  <si>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</si>
  <si>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</si>
  <si>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</si>
  <si>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</si>
  <si>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</si>
  <si>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</si>
  <si>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</si>
  <si>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</si>
  <si>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</si>
  <si>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</si>
  <si>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</si>
  <si>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</si>
  <si>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</si>
  <si>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</si>
  <si>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</si>
  <si>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</si>
  <si>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</si>
  <si>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</si>
  <si>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</si>
  <si>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</si>
  <si>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</si>
  <si>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</si>
  <si>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</si>
  <si>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</si>
  <si>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</si>
  <si>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</si>
  <si>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</si>
  <si>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</si>
  <si>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</si>
  <si>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</si>
  <si>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</si>
  <si>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</si>
  <si>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</si>
  <si>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</si>
  <si>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</si>
  <si>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</si>
  <si>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</si>
  <si>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</si>
  <si>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</si>
  <si>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</si>
  <si>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</si>
  <si>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</si>
  <si>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</si>
  <si>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</si>
  <si>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</si>
  <si>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</si>
  <si>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</si>
  <si>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</si>
  <si>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</si>
  <si>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</si>
  <si>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</si>
  <si>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</si>
  <si>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</si>
  <si>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</si>
  <si>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</si>
  <si>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</si>
  <si>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</si>
  <si>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</si>
  <si>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</si>
  <si>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</si>
  <si>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</si>
  <si>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</si>
  <si>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</si>
  <si>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</si>
  <si>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</si>
  <si>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</si>
  <si>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</si>
  <si>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</si>
  <si>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</si>
  <si>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</si>
  <si>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</si>
  <si>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</si>
  <si>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</si>
  <si>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</si>
  <si>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</si>
  <si>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</si>
  <si>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</si>
  <si>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</si>
  <si>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</si>
  <si>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</si>
  <si>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</si>
  <si>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</si>
  <si>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</si>
  <si>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</si>
  <si>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</si>
  <si>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</si>
  <si>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</si>
  <si>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</si>
  <si>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</si>
  <si>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</si>
  <si>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</si>
  <si>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</si>
  <si>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</si>
  <si>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</si>
  <si>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</si>
  <si>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</si>
  <si>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</si>
  <si>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</si>
  <si>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</si>
  <si>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</si>
  <si>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</si>
  <si>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</si>
  <si>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</si>
  <si>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</si>
  <si>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</si>
  <si>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</si>
  <si>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</si>
  <si>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</si>
  <si>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</si>
  <si>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</si>
  <si>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</si>
  <si>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</si>
  <si>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</si>
  <si>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</si>
  <si>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</si>
  <si>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</si>
  <si>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</si>
  <si>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</si>
  <si>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</si>
  <si>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</si>
  <si>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</si>
  <si>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</si>
  <si>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</si>
  <si>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</si>
  <si>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</si>
  <si>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</si>
  <si>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</si>
  <si>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</si>
  <si>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</si>
  <si>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</si>
  <si>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</si>
  <si>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</si>
  <si>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</si>
  <si>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</si>
  <si>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</si>
  <si>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</si>
  <si>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</si>
  <si>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</si>
  <si>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</si>
  <si>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</si>
  <si>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</si>
  <si>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</si>
  <si>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</si>
  <si>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</si>
  <si>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</si>
  <si>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</si>
  <si>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</si>
  <si>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</si>
  <si>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</si>
  <si>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</si>
  <si>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</si>
  <si>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</si>
  <si>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</si>
  <si>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</si>
  <si>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</si>
  <si>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</si>
  <si>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</si>
  <si>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</si>
  <si>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</si>
  <si>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</si>
  <si>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</si>
  <si>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</si>
  <si>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</si>
  <si>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</si>
  <si>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</si>
  <si>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</si>
  <si>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</si>
  <si>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</si>
  <si>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</si>
  <si>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</si>
  <si>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</si>
  <si>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</si>
  <si>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</si>
  <si>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</si>
  <si>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</si>
  <si>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</si>
  <si>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</si>
  <si>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</si>
  <si>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</si>
  <si>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</si>
  <si>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</si>
  <si>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</si>
  <si>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</si>
  <si>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</si>
  <si>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</si>
  <si>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</si>
  <si>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</si>
  <si>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</si>
  <si>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</si>
  <si>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</si>
  <si>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</si>
  <si>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</si>
  <si>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</si>
  <si>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</si>
  <si>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</si>
  <si>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</si>
  <si>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</si>
  <si>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</si>
  <si>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</si>
  <si>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</si>
  <si>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</si>
  <si>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</si>
  <si>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</si>
  <si>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</si>
  <si>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</si>
  <si>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</si>
  <si>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</si>
  <si>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</si>
  <si>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</si>
  <si>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</si>
  <si>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</si>
  <si>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</si>
  <si>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</si>
  <si>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</si>
  <si>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</si>
  <si>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</si>
  <si>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</si>
  <si>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</si>
  <si>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</si>
  <si>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</si>
  <si>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</si>
  <si>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</si>
  <si>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</si>
  <si>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</si>
  <si>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</si>
  <si>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</si>
  <si>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</si>
  <si>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</si>
  <si>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</si>
  <si>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</si>
  <si>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</si>
  <si>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</si>
  <si>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</si>
  <si>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</si>
  <si>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</si>
  <si>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</si>
  <si>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</si>
  <si>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</si>
  <si>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</si>
  <si>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</si>
  <si>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</si>
  <si>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</si>
  <si>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</si>
  <si>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</si>
  <si>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</si>
  <si>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</si>
  <si>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</si>
  <si>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</si>
  <si>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</si>
  <si>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</si>
  <si>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</si>
  <si>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</si>
  <si>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</si>
  <si>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</si>
  <si>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</si>
  <si>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</si>
  <si>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</si>
  <si>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</si>
  <si>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</si>
  <si>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</si>
  <si>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</si>
  <si>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</si>
  <si>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</si>
  <si>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</si>
  <si>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</si>
  <si>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</si>
  <si>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</si>
  <si>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</si>
  <si>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</si>
  <si>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</si>
  <si>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</si>
  <si>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</si>
  <si>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</si>
  <si>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</si>
  <si>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</si>
  <si>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</si>
  <si>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</si>
  <si>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</si>
  <si>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</si>
  <si>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</si>
  <si>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</si>
  <si>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</si>
  <si>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</si>
  <si>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</si>
  <si>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</si>
  <si>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</si>
  <si>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</si>
  <si>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</si>
  <si>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</si>
  <si>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</si>
  <si>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</si>
  <si>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</si>
  <si>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</si>
  <si>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</si>
  <si>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</si>
  <si>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</si>
  <si>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</si>
  <si>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</si>
  <si>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</si>
  <si>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</si>
  <si>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</si>
  <si>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</si>
  <si>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</si>
  <si>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</si>
  <si>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</si>
  <si>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</si>
  <si>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</si>
  <si>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</si>
  <si>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</si>
  <si>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</si>
  <si>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</si>
  <si>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</si>
  <si>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</si>
  <si>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</si>
  <si>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</si>
  <si>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</si>
  <si>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</si>
  <si>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</si>
  <si>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</si>
  <si>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</si>
  <si>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</si>
  <si>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</si>
  <si>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</si>
  <si>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</si>
  <si>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</si>
  <si>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</si>
  <si>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</si>
  <si>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</si>
  <si>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</si>
  <si>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</si>
  <si>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</si>
  <si>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</si>
  <si>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</si>
  <si>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</si>
  <si>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</si>
  <si>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</si>
  <si>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</si>
  <si>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</si>
  <si>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</si>
  <si>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</si>
  <si>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</si>
  <si>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</si>
  <si>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</si>
  <si>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</si>
  <si>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</si>
  <si>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</si>
  <si>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</si>
  <si>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</si>
  <si>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</si>
  <si>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</si>
  <si>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</si>
  <si>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</si>
  <si>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</si>
  <si>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</si>
  <si>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</si>
  <si>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</si>
  <si>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</si>
  <si>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</si>
  <si>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</si>
  <si>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</si>
  <si>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</si>
  <si>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</si>
  <si>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</si>
  <si>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</si>
  <si>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</si>
  <si>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</si>
  <si>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</si>
  <si>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</si>
  <si>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</si>
  <si>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</si>
  <si>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</si>
  <si>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</si>
  <si>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</si>
  <si>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</si>
  <si>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</si>
  <si>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</si>
  <si>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</si>
  <si>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</si>
  <si>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</si>
  <si>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</si>
  <si>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</si>
  <si>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</si>
  <si>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</si>
  <si>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</si>
  <si>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</si>
  <si>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</si>
  <si>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</si>
  <si>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</si>
  <si>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</si>
  <si>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</si>
  <si>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</si>
  <si>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</si>
  <si>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</si>
  <si>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</si>
  <si>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</si>
  <si>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</si>
  <si>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</si>
  <si>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</si>
  <si>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</si>
  <si>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</si>
  <si>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</si>
  <si>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</si>
  <si>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</si>
  <si>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</si>
  <si>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</si>
  <si>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</si>
  <si>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</si>
  <si>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</si>
  <si>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</si>
  <si>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</si>
  <si>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</si>
  <si>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</si>
  <si>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</si>
  <si>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</si>
  <si>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</si>
  <si>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</si>
  <si>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</si>
  <si>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</si>
  <si>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</si>
  <si>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</si>
  <si>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</si>
  <si>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</si>
  <si>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</si>
  <si>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</si>
  <si>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</si>
  <si>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</si>
  <si>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</si>
  <si>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</si>
  <si>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</si>
  <si>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</si>
  <si>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</si>
  <si>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</si>
  <si>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</si>
  <si>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</si>
  <si>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</si>
  <si>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</si>
  <si>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</si>
  <si>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</si>
  <si>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</si>
  <si>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</si>
  <si>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</si>
  <si>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</si>
  <si>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</si>
  <si>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</si>
  <si>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</si>
  <si>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</si>
  <si>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</si>
  <si>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</si>
  <si>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</si>
  <si>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</si>
  <si>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</si>
  <si>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</si>
  <si>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</si>
  <si>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</si>
  <si>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</si>
  <si>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</si>
  <si>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</si>
  <si>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</si>
  <si>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</si>
  <si>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</si>
  <si>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</si>
  <si>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</si>
  <si>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</si>
  <si>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</si>
  <si>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</si>
  <si>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</si>
  <si>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</si>
  <si>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</si>
  <si>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</si>
  <si>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</si>
  <si>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</si>
  <si>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</si>
  <si>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</si>
  <si>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</si>
  <si>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</si>
  <si>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</si>
  <si>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</si>
  <si>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</si>
  <si>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</si>
  <si>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</si>
  <si>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</si>
  <si>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</si>
  <si>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</si>
  <si>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</si>
  <si>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</si>
  <si>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</si>
  <si>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</si>
  <si>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</si>
  <si>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</si>
  <si>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</si>
  <si>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</si>
  <si>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</si>
  <si>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</si>
  <si>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</si>
  <si>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</si>
  <si>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</si>
  <si>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</si>
  <si>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</si>
  <si>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</si>
  <si>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</si>
  <si>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</si>
  <si>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</si>
  <si>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</si>
  <si>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</si>
  <si>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</si>
  <si>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</si>
  <si>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</si>
  <si>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</si>
  <si>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</si>
  <si>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</si>
  <si>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</si>
  <si>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</si>
  <si>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</si>
  <si>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</si>
  <si>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</si>
  <si>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</si>
  <si>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</si>
  <si>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</si>
  <si>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</si>
  <si>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</si>
  <si>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</si>
  <si>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</si>
  <si>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</si>
  <si>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</si>
  <si>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</si>
  <si>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</si>
  <si>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</si>
  <si>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</si>
  <si>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</si>
  <si>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</si>
  <si>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</si>
  <si>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</si>
  <si>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</si>
  <si>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</si>
  <si>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</si>
  <si>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</si>
  <si>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</si>
  <si>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</si>
  <si>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</si>
  <si>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</si>
  <si>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</si>
  <si>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</si>
  <si>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</si>
  <si>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</si>
  <si>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</si>
  <si>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</si>
  <si>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</si>
  <si>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</si>
  <si>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</si>
  <si>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</si>
  <si>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</si>
  <si>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</si>
  <si>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</si>
  <si>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</si>
  <si>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</si>
  <si>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</si>
  <si>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</si>
  <si>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</si>
  <si>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</si>
  <si>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</si>
  <si>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</si>
  <si>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</si>
  <si>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</si>
  <si>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</si>
  <si>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</si>
  <si>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</si>
  <si>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</si>
  <si>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</si>
  <si>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</si>
  <si>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</si>
  <si>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</si>
  <si>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</si>
  <si>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</si>
  <si>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</si>
  <si>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</si>
  <si>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</si>
  <si>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</si>
  <si>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</si>
  <si>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</si>
  <si>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</si>
  <si>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</si>
  <si>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</si>
  <si>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</si>
  <si>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</si>
  <si>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</si>
  <si>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</si>
  <si>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</si>
  <si>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</si>
  <si>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</si>
  <si>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</si>
  <si>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</si>
  <si>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</si>
  <si>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</si>
  <si>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</si>
  <si>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</si>
  <si>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</si>
  <si>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</si>
  <si>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</si>
  <si>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</si>
  <si>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</si>
  <si>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</si>
  <si>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</si>
  <si>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</si>
  <si>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</si>
  <si>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</si>
  <si>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</si>
  <si>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</si>
  <si>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</si>
  <si>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</si>
  <si>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</si>
  <si>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</si>
  <si>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</si>
  <si>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</si>
  <si>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</si>
  <si>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</si>
  <si>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</si>
  <si>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</si>
  <si>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</si>
  <si>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</si>
  <si>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</si>
  <si>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</si>
  <si>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</si>
  <si>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</si>
  <si>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</si>
  <si>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</si>
  <si>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</si>
  <si>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</si>
  <si>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</si>
  <si>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</si>
  <si>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</si>
  <si>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</si>
  <si>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</si>
  <si>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</si>
  <si>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</si>
  <si>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</si>
  <si>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</si>
  <si>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</si>
  <si>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</si>
  <si>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</si>
  <si>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</si>
  <si>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</si>
  <si>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</si>
  <si>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</si>
  <si>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</si>
  <si>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</si>
  <si>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</si>
  <si>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</si>
  <si>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</si>
  <si>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</si>
  <si>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</si>
  <si>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</si>
  <si>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</si>
  <si>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</si>
  <si>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</si>
  <si>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</si>
  <si>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</si>
  <si>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</si>
  <si>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</si>
  <si>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</si>
  <si>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</si>
  <si>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</si>
  <si>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</si>
  <si>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</si>
  <si>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</si>
  <si>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</si>
  <si>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</si>
  <si>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</si>
  <si>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</si>
  <si>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</si>
  <si>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</si>
  <si>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</si>
  <si>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</si>
  <si>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</si>
  <si>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</si>
  <si>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</si>
  <si>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</si>
  <si>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</si>
  <si>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</si>
  <si>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</si>
  <si>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</si>
  <si>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</si>
  <si>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</si>
  <si>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</si>
  <si>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</si>
  <si>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</si>
  <si>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</si>
  <si>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</si>
  <si>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</si>
  <si>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</si>
  <si>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</si>
  <si>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</si>
  <si>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</si>
  <si>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</si>
  <si>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</si>
  <si>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</si>
  <si>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</si>
  <si>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</si>
  <si>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</si>
  <si>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</si>
  <si>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</si>
  <si>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</si>
  <si>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</si>
  <si>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</si>
  <si>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</si>
  <si>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</si>
  <si>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</si>
  <si>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</si>
  <si>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</si>
  <si>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</si>
  <si>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</si>
  <si>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</si>
  <si>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</si>
  <si>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</si>
  <si>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</si>
  <si>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</si>
  <si>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</si>
  <si>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</si>
  <si>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</si>
  <si>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</si>
  <si>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</si>
  <si>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</si>
  <si>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</si>
  <si>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</si>
  <si>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</si>
  <si>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</si>
  <si>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</si>
  <si>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</si>
  <si>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</si>
  <si>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</si>
  <si>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</si>
  <si>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</si>
  <si>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</si>
  <si>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</si>
  <si>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</si>
  <si>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</si>
  <si>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</si>
  <si>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</si>
  <si>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</si>
  <si>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</si>
  <si>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</si>
  <si>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</si>
  <si>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</si>
  <si>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</si>
  <si>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</si>
  <si>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</si>
  <si>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</si>
  <si>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</si>
  <si>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</si>
  <si>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</si>
  <si>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</si>
  <si>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</si>
  <si>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</si>
  <si>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</si>
  <si>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</si>
  <si>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</si>
  <si>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</si>
  <si>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</si>
  <si>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</si>
  <si>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</si>
  <si>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</si>
  <si>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</si>
  <si>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</si>
  <si>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</si>
  <si>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</si>
  <si>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</si>
  <si>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</si>
  <si>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</si>
  <si>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</si>
  <si>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</si>
  <si>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</si>
  <si>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</si>
  <si>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</si>
  <si>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</si>
  <si>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</si>
  <si>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</si>
  <si>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</si>
  <si>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</si>
  <si>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</si>
  <si>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</si>
  <si>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</si>
  <si>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</si>
  <si>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</si>
  <si>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</si>
  <si>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</si>
  <si>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</si>
  <si>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</si>
  <si>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</si>
  <si>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</si>
  <si>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</si>
  <si>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</si>
  <si>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</si>
  <si>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</si>
  <si>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</si>
  <si>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</si>
  <si>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</si>
  <si>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</si>
  <si>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</si>
  <si>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</si>
  <si>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</si>
  <si>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</si>
  <si>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</si>
  <si>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</si>
  <si>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</si>
  <si>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</si>
  <si>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</si>
  <si>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</si>
  <si>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</si>
  <si>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</si>
  <si>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</si>
  <si>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</si>
  <si>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</si>
  <si>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</si>
  <si>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</si>
  <si>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</si>
  <si>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</si>
  <si>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</si>
  <si>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</si>
  <si>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</si>
  <si>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</si>
  <si>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</si>
  <si>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</si>
  <si>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</si>
  <si>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</si>
  <si>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</si>
  <si>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</si>
  <si>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</si>
  <si>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</si>
  <si>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</si>
  <si>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</si>
  <si>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</si>
  <si>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</si>
  <si>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</si>
  <si>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</si>
  <si>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</si>
  <si>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</si>
  <si>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</si>
  <si>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</si>
  <si>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</si>
  <si>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</si>
  <si>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</si>
  <si>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</si>
  <si>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</si>
  <si>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</si>
  <si>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</si>
  <si>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</si>
  <si>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</si>
  <si>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</si>
  <si>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</si>
  <si>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</si>
  <si>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</si>
  <si>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</si>
  <si>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</si>
  <si>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</si>
  <si>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</si>
  <si>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</si>
  <si>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</si>
  <si>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</si>
  <si>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</si>
  <si>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</si>
  <si>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</si>
  <si>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</si>
  <si>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</si>
  <si>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</si>
  <si>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</si>
  <si>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</si>
  <si>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</si>
  <si>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</si>
  <si>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</si>
  <si>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</si>
  <si>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</si>
  <si>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</si>
  <si>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</si>
  <si>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</si>
  <si>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</si>
  <si>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</si>
  <si>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</si>
  <si>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</si>
  <si>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</si>
  <si>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</si>
  <si>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</si>
  <si>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</si>
  <si>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</si>
  <si>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</si>
  <si>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</si>
  <si>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</si>
  <si>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</si>
  <si>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</si>
  <si>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</si>
  <si>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</si>
  <si>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</si>
  <si>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</si>
  <si>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</si>
  <si>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</si>
  <si>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</si>
  <si>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</si>
  <si>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</si>
  <si>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</si>
  <si>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</si>
  <si>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</si>
  <si>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</si>
  <si>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</si>
  <si>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</si>
  <si>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</si>
  <si>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</si>
  <si>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</si>
  <si>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</si>
  <si>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</si>
  <si>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</si>
  <si>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</si>
  <si>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</si>
  <si>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</si>
  <si>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</si>
  <si>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</si>
  <si>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</si>
  <si>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</si>
  <si>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</si>
  <si>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</si>
  <si>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</si>
  <si>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</si>
  <si>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</si>
  <si>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</si>
  <si>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</si>
  <si>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</si>
  <si>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</si>
  <si>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</si>
  <si>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</si>
  <si>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</si>
  <si>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</si>
  <si>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</si>
  <si>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</si>
  <si>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</si>
  <si>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</si>
  <si>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</si>
  <si>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</si>
  <si>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</si>
  <si>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</si>
  <si>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</si>
  <si>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</si>
  <si>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</si>
  <si>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</si>
  <si>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</si>
  <si>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</si>
  <si>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</si>
  <si>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</si>
  <si>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</si>
  <si>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</si>
  <si>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</si>
  <si>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</si>
  <si>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</si>
  <si>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</si>
  <si>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</si>
  <si>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</si>
  <si>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</si>
  <si>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</si>
  <si>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</si>
  <si>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</si>
  <si>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</si>
  <si>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</si>
  <si>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</si>
  <si>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</si>
  <si>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</si>
  <si>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</si>
  <si>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</si>
  <si>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</si>
  <si>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</si>
  <si>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</si>
  <si>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</si>
  <si>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</si>
  <si>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</si>
  <si>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</si>
  <si>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</si>
  <si>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</si>
  <si>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</si>
  <si>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</si>
  <si>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</si>
  <si>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</si>
  <si>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</si>
  <si>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</si>
  <si>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</si>
  <si>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</si>
  <si>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</si>
  <si>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</si>
  <si>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</si>
  <si>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</si>
  <si>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</si>
  <si>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</si>
  <si>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</si>
  <si>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</si>
  <si>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</si>
  <si>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</si>
  <si>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</si>
  <si>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</si>
  <si>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</si>
  <si>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</si>
  <si>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</si>
  <si>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</si>
  <si>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</si>
  <si>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</si>
  <si>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</si>
  <si>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</si>
  <si>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</si>
  <si>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</si>
  <si>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</si>
  <si>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</si>
  <si>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</si>
  <si>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</si>
  <si>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</si>
  <si>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</si>
  <si>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</si>
  <si>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</si>
  <si>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</si>
  <si>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</si>
  <si>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</si>
  <si>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</si>
  <si>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</si>
  <si>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</si>
  <si>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</si>
  <si>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</si>
  <si>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</si>
  <si>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</si>
  <si>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</si>
  <si>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</si>
  <si>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</si>
  <si>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</si>
  <si>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</si>
  <si>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</si>
  <si>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</si>
  <si>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</si>
  <si>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</si>
  <si>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</si>
  <si>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</si>
  <si>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</si>
  <si>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</si>
  <si>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</si>
  <si>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</si>
  <si>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</si>
  <si>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</si>
  <si>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</si>
  <si>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</si>
  <si>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</si>
  <si>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</si>
  <si>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</si>
  <si>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</si>
  <si>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</si>
  <si>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</si>
  <si>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</si>
  <si>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</si>
  <si>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</si>
  <si>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</si>
  <si>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</si>
  <si>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</si>
  <si>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</si>
  <si>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</si>
  <si>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</si>
  <si>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</si>
  <si>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</si>
  <si>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</si>
  <si>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</si>
  <si>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</si>
  <si>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</si>
  <si>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</si>
  <si>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</si>
  <si>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</si>
  <si>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</si>
  <si>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</si>
  <si>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</si>
  <si>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</si>
  <si>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</si>
  <si>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</si>
  <si>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</si>
  <si>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</si>
  <si>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</si>
  <si>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</si>
  <si>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</si>
  <si>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</si>
  <si>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</si>
  <si>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</si>
  <si>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</si>
  <si>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</si>
  <si>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</si>
  <si>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</si>
  <si>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</si>
  <si>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</si>
  <si>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</si>
  <si>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</si>
  <si>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</si>
  <si>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</si>
  <si>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</si>
  <si>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</si>
  <si>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</si>
  <si>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</si>
  <si>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</si>
  <si>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</si>
  <si>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</si>
  <si>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</si>
  <si>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</si>
  <si>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</si>
  <si>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</si>
  <si>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</si>
  <si>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</si>
  <si>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</si>
  <si>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</si>
  <si>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</si>
  <si>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</si>
  <si>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</si>
  <si>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</si>
  <si>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</si>
  <si>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</si>
  <si>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</si>
  <si>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</si>
  <si>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</si>
  <si>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</si>
  <si>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</si>
  <si>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</si>
  <si>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</si>
  <si>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</si>
  <si>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</si>
  <si>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</si>
  <si>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</si>
  <si>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</si>
  <si>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</si>
  <si>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</si>
  <si>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</si>
  <si>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</si>
  <si>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</si>
  <si>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</si>
  <si>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</si>
  <si>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</si>
  <si>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</si>
  <si>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</si>
  <si>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</si>
  <si>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</si>
  <si>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</si>
  <si>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</si>
  <si>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</si>
  <si>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</si>
  <si>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</si>
  <si>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</si>
  <si>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</si>
  <si>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</si>
  <si>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</si>
  <si>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</si>
  <si>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</si>
  <si>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</si>
  <si>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</si>
  <si>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</si>
  <si>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</si>
  <si>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</si>
  <si>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</si>
  <si>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</si>
  <si>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</si>
  <si>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</si>
  <si>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</si>
  <si>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</si>
  <si>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</si>
  <si>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</si>
  <si>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</si>
  <si>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</si>
  <si>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</si>
  <si>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</si>
  <si>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</si>
  <si>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</si>
  <si>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</si>
  <si>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</si>
  <si>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</si>
  <si>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</si>
  <si>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</si>
  <si>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</si>
  <si>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</si>
  <si>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</si>
  <si>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</si>
  <si>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</si>
  <si>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</si>
  <si>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</si>
  <si>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</si>
  <si>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</si>
  <si>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</si>
  <si>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</si>
  <si>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</si>
  <si>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</si>
  <si>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</si>
  <si>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</si>
  <si>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</si>
  <si>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</si>
  <si>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</si>
  <si>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</si>
  <si>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</si>
  <si>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</si>
  <si>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</si>
  <si>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</si>
  <si>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</si>
  <si>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</si>
  <si>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</si>
  <si>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</si>
  <si>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</si>
  <si>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</si>
  <si>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</si>
  <si>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</si>
  <si>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</si>
  <si>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</si>
  <si>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</si>
  <si>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</si>
  <si>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</si>
  <si>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</si>
  <si>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</si>
  <si>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</si>
  <si>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</si>
  <si>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</si>
  <si>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</si>
  <si>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</si>
  <si>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</si>
  <si>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</si>
  <si>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</si>
  <si>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</si>
  <si>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</si>
  <si>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</si>
  <si>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</si>
  <si>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</si>
  <si>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</si>
  <si>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</si>
  <si>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</si>
  <si>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</si>
  <si>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</si>
  <si>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</si>
  <si>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</si>
  <si>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</si>
  <si>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</si>
  <si>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</si>
  <si>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</si>
  <si>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</si>
  <si>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</si>
  <si>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</si>
  <si>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</si>
  <si>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</si>
  <si>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</si>
  <si>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</si>
  <si>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</si>
  <si>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</si>
  <si>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</si>
  <si>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</si>
  <si>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</si>
  <si>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</si>
  <si>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</si>
  <si>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</si>
  <si>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</si>
  <si>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</si>
  <si>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</si>
  <si>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</si>
  <si>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</si>
  <si>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</si>
  <si>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</si>
  <si>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</si>
  <si>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</si>
  <si>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</si>
  <si>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</si>
  <si>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</si>
  <si>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</si>
  <si>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</si>
  <si>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</si>
  <si>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</si>
  <si>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</si>
  <si>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</si>
  <si>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</si>
  <si>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</si>
  <si>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</si>
  <si>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</si>
  <si>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</si>
  <si>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</si>
  <si>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</si>
  <si>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</si>
  <si>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</si>
  <si>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</si>
  <si>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</si>
  <si>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</si>
  <si>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</si>
  <si>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</si>
  <si>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</si>
  <si>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</si>
  <si>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</si>
  <si>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</si>
  <si>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</si>
  <si>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</si>
  <si>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</si>
  <si>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</si>
  <si>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</si>
  <si>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</si>
  <si>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</si>
  <si>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</si>
  <si>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</si>
  <si>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</si>
  <si>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</si>
  <si>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</si>
  <si>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</si>
  <si>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</si>
  <si>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</si>
  <si>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</si>
  <si>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</si>
  <si>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</si>
  <si>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</si>
  <si>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</si>
  <si>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</si>
  <si>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</si>
  <si>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</si>
  <si>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</si>
  <si>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</si>
  <si>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</si>
  <si>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</si>
  <si>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</si>
  <si>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</si>
  <si>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</si>
  <si>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</si>
  <si>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</si>
  <si>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</si>
  <si>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</si>
  <si>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</si>
  <si>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</si>
  <si>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</si>
  <si>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</si>
  <si>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</si>
  <si>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</si>
  <si>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</si>
  <si>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</si>
  <si>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</si>
  <si>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</si>
  <si>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</si>
  <si>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</si>
  <si>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</si>
  <si>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</si>
  <si>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</si>
  <si>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</si>
  <si>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</si>
  <si>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</si>
  <si>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</si>
  <si>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</si>
  <si>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</si>
  <si>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</si>
  <si>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</si>
  <si>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</si>
  <si>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</si>
  <si>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</si>
  <si>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</si>
  <si>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</si>
  <si>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</si>
  <si>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</si>
  <si>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</si>
  <si>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</si>
  <si>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</si>
  <si>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</si>
  <si>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</si>
  <si>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</si>
  <si>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</si>
  <si>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</si>
  <si>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</si>
  <si>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</si>
  <si>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</si>
  <si>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</si>
  <si>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</si>
  <si>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</si>
  <si>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</si>
  <si>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</si>
  <si>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</si>
  <si>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</si>
  <si>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</si>
  <si>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</si>
  <si>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</si>
  <si>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</si>
  <si>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</si>
  <si>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</si>
  <si>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</si>
  <si>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</si>
  <si>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</si>
  <si>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</si>
  <si>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</si>
  <si>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</si>
  <si>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</si>
  <si>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</si>
  <si>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</si>
  <si>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</si>
  <si>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</si>
  <si>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</si>
  <si>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</si>
  <si>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</si>
  <si>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</si>
  <si>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</si>
  <si>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</si>
  <si>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</si>
  <si>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</si>
  <si>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</si>
  <si>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</si>
  <si>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</si>
  <si>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</si>
  <si>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</si>
  <si>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</si>
  <si>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</si>
  <si>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</si>
  <si>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</si>
  <si>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</si>
  <si>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</si>
  <si>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</si>
  <si>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</si>
  <si>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</si>
  <si>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</si>
  <si>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</si>
  <si>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</si>
  <si>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</si>
  <si>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</si>
  <si>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</si>
  <si>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</si>
  <si>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</si>
  <si>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</si>
  <si>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</si>
  <si>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</si>
  <si>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</si>
  <si>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</si>
  <si>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</si>
  <si>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</si>
  <si>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</si>
  <si>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</si>
  <si>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</si>
  <si>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</si>
  <si>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</si>
  <si>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</si>
  <si>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</si>
  <si>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</si>
  <si>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</si>
  <si>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</si>
  <si>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</si>
  <si>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</si>
  <si>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</si>
  <si>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</si>
  <si>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</si>
  <si>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</si>
  <si>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</si>
  <si>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</si>
  <si>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</si>
  <si>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</si>
  <si>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</si>
  <si>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</si>
  <si>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</si>
  <si>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</si>
  <si>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</si>
  <si>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</si>
  <si>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</si>
  <si>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</si>
  <si>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</si>
  <si>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</si>
  <si>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</si>
  <si>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</si>
  <si>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</si>
  <si>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</si>
  <si>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</si>
  <si>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</si>
  <si>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</si>
  <si>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</si>
  <si>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</si>
  <si>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</si>
  <si>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</si>
  <si>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</si>
  <si>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</si>
  <si>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</si>
  <si>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</si>
  <si>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</si>
  <si>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</si>
  <si>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</si>
  <si>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</si>
  <si>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</si>
  <si>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</si>
  <si>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</si>
  <si>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</si>
  <si>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</si>
  <si>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</si>
  <si>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</si>
  <si>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</si>
  <si>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</si>
  <si>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</si>
  <si>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</si>
  <si>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</si>
  <si>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</si>
  <si>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</si>
  <si>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</si>
  <si>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</si>
  <si>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</si>
  <si>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</si>
  <si>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</si>
  <si>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</si>
  <si>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</si>
  <si>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</si>
  <si>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</si>
  <si>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</si>
  <si>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</si>
  <si>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</si>
  <si>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</si>
  <si>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</si>
  <si>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</si>
  <si>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</si>
  <si>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</si>
  <si>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</si>
  <si>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</si>
  <si>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</si>
  <si>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</si>
  <si>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</si>
  <si>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</si>
  <si>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</si>
  <si>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</si>
  <si>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</si>
  <si>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</si>
  <si>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</si>
  <si>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</si>
  <si>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</si>
  <si>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</si>
  <si>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</si>
  <si>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</si>
  <si>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</si>
  <si>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</si>
  <si>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</si>
  <si>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</si>
  <si>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</si>
  <si>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</si>
  <si>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</si>
  <si>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</si>
  <si>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</si>
  <si>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</si>
  <si>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</si>
  <si>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</si>
  <si>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</si>
  <si>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</si>
  <si>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</si>
  <si>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</si>
  <si>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</si>
  <si>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</si>
  <si>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</si>
  <si>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</si>
  <si>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</si>
  <si>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</si>
  <si>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</si>
  <si>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</si>
  <si>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</si>
  <si>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</si>
  <si>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</si>
  <si>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</si>
  <si>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</si>
  <si>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</si>
  <si>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</si>
  <si>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</si>
  <si>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</si>
  <si>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</si>
  <si>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</si>
  <si>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</si>
  <si>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</si>
  <si>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</si>
  <si>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</si>
  <si>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</si>
  <si>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</si>
  <si>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</si>
  <si>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</si>
  <si>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</si>
  <si>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</si>
  <si>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</si>
  <si>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</si>
  <si>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</si>
  <si>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</si>
  <si>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</si>
  <si>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</si>
  <si>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</si>
  <si>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</si>
  <si>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</si>
  <si>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</si>
  <si>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</si>
  <si>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</si>
  <si>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</si>
  <si>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</si>
  <si>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</si>
  <si>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</si>
  <si>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</si>
  <si>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</si>
  <si>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</si>
  <si>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</si>
  <si>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</si>
  <si>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</si>
  <si>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</si>
  <si>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</si>
  <si>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</si>
  <si>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</si>
  <si>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</si>
  <si>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</si>
  <si>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</si>
  <si>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</si>
  <si>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</si>
  <si>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</si>
  <si>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</si>
  <si>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</si>
  <si>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</si>
  <si>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</si>
  <si>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</si>
  <si>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</si>
  <si>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</si>
  <si>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</si>
  <si>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</si>
  <si>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</si>
  <si>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</si>
  <si>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</si>
  <si>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</si>
  <si>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</si>
  <si>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</si>
  <si>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</si>
  <si>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</si>
  <si>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</si>
  <si>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</si>
  <si>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</si>
  <si>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</si>
  <si>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</si>
  <si>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</si>
  <si>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</si>
  <si>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</si>
  <si>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</si>
  <si>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</si>
  <si>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</si>
  <si>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</si>
  <si>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</si>
  <si>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</si>
  <si>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</si>
  <si>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</si>
  <si>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</si>
  <si>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</si>
  <si>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</si>
  <si>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</si>
  <si>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</si>
  <si>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</si>
  <si>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</si>
  <si>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</si>
  <si>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</si>
  <si>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</si>
  <si>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</si>
  <si>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</si>
  <si>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</si>
  <si>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</si>
  <si>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</si>
  <si>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</si>
  <si>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</si>
  <si>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</si>
  <si>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</si>
  <si>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</si>
  <si>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</si>
  <si>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</si>
  <si>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</si>
  <si>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</si>
  <si>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</si>
  <si>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</si>
  <si>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</si>
  <si>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</si>
  <si>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</si>
  <si>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</si>
  <si>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</si>
  <si>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</si>
  <si>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</si>
  <si>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</si>
  <si>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</si>
  <si>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</si>
  <si>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</si>
  <si>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</si>
  <si>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</si>
  <si>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</si>
  <si>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</si>
  <si>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</si>
  <si>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</si>
  <si>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</si>
  <si>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</si>
  <si>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</si>
  <si>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</si>
  <si>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</si>
  <si>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</si>
  <si>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</si>
  <si>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</si>
  <si>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</si>
  <si>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</si>
  <si>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</si>
  <si>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</si>
  <si>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</si>
  <si>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</si>
  <si>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</si>
  <si>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</si>
  <si>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</si>
  <si>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</si>
  <si>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</si>
  <si>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</si>
  <si>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</si>
  <si>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</si>
  <si>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</si>
  <si>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</si>
  <si>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</si>
  <si>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</si>
  <si>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</si>
  <si>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</si>
  <si>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</si>
  <si>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</si>
  <si>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</si>
  <si>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</si>
  <si>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</si>
  <si>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</si>
  <si>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</si>
  <si>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</si>
  <si>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</si>
  <si>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</si>
  <si>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</si>
  <si>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</si>
  <si>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</si>
  <si>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</si>
  <si>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</si>
  <si>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</si>
  <si>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</si>
  <si>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</si>
  <si>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</si>
  <si>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</si>
  <si>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</si>
  <si>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</si>
  <si>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</si>
  <si>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</si>
  <si>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</si>
  <si>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</si>
  <si>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</si>
  <si>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</si>
  <si>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</si>
  <si>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</si>
  <si>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</si>
  <si>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</si>
  <si>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</si>
  <si>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</si>
  <si>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</si>
  <si>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</si>
  <si>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</si>
  <si>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</si>
  <si>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</si>
  <si>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</si>
  <si>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</si>
  <si>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</si>
  <si>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</si>
  <si>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</si>
  <si>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</si>
  <si>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</si>
  <si>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</si>
  <si>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</si>
  <si>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</si>
  <si>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</si>
  <si>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</si>
  <si>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</si>
  <si>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</si>
  <si>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</si>
  <si>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</si>
  <si>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</si>
  <si>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</si>
  <si>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</si>
  <si>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</si>
  <si>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</si>
  <si>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</si>
  <si>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</si>
  <si>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</si>
  <si>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</si>
  <si>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</si>
  <si>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</si>
  <si>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</si>
  <si>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</si>
  <si>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</si>
  <si>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</si>
  <si>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</si>
  <si>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</si>
  <si>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</si>
  <si>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</si>
  <si>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</si>
  <si>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</si>
  <si>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</si>
  <si>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</si>
  <si>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</si>
  <si>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</si>
  <si>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</si>
  <si>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</si>
  <si>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</si>
  <si>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</si>
  <si>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</si>
  <si>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</si>
  <si>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</si>
  <si>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</si>
  <si>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</si>
  <si>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</si>
  <si>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</si>
  <si>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</si>
  <si>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</si>
  <si>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</si>
  <si>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</si>
  <si>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</si>
  <si>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</si>
  <si>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</si>
  <si>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</si>
  <si>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</si>
  <si>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</si>
  <si>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</si>
  <si>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</si>
  <si>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</si>
  <si>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</si>
  <si>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</si>
  <si>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</si>
  <si>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</si>
  <si>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</si>
  <si>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</si>
  <si>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</si>
  <si>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</si>
  <si>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</si>
  <si>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</si>
  <si>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</si>
  <si>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</si>
  <si>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</si>
  <si>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</si>
  <si>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</si>
  <si>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</si>
  <si>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</si>
  <si>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</si>
  <si>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</si>
  <si>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</si>
  <si>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</si>
  <si>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</si>
  <si>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</si>
  <si>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</si>
  <si>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</si>
  <si>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</si>
  <si>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</si>
  <si>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</si>
  <si>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</si>
  <si>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</si>
  <si>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</si>
  <si>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</si>
  <si>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</si>
  <si>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</si>
  <si>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</si>
  <si>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</si>
  <si>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</si>
  <si>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</si>
  <si>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</si>
  <si>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</si>
  <si>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</si>
  <si>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</si>
  <si>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</si>
  <si>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</si>
  <si>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</si>
  <si>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</si>
  <si>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</si>
  <si>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</si>
  <si>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</si>
  <si>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</si>
  <si>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</si>
  <si>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</si>
  <si>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</si>
  <si>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</si>
  <si>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</si>
  <si>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</si>
  <si>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</si>
  <si>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</si>
  <si>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</si>
  <si>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</si>
  <si>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</si>
  <si>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</si>
  <si>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</si>
  <si>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</si>
  <si>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</si>
  <si>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</si>
  <si>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</si>
  <si>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</si>
  <si>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</si>
  <si>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</si>
  <si>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</si>
  <si>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</si>
  <si>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</si>
  <si>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</si>
  <si>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</si>
  <si>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</si>
  <si>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</si>
  <si>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</si>
  <si>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</si>
  <si>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</si>
  <si>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</si>
  <si>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</si>
  <si>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</si>
  <si>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</si>
  <si>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</si>
  <si>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</si>
  <si>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</si>
  <si>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</si>
  <si>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</si>
  <si>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</si>
  <si>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</si>
  <si>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</si>
  <si>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</si>
  <si>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</si>
  <si>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</si>
  <si>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</si>
  <si>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</si>
  <si>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</si>
  <si>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</si>
  <si>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</si>
  <si>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</si>
  <si>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</si>
  <si>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</si>
  <si>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</si>
  <si>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</si>
  <si>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</si>
  <si>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</si>
  <si>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</si>
  <si>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</si>
  <si>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</si>
  <si>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</si>
  <si>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</si>
  <si>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</si>
  <si>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</si>
  <si>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</si>
  <si>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</si>
  <si>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</si>
  <si>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</si>
  <si>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</si>
  <si>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</si>
  <si>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</si>
  <si>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</si>
  <si>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</si>
  <si>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</si>
  <si>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</si>
  <si>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</si>
  <si>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</si>
  <si>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</si>
  <si>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</si>
  <si>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</si>
  <si>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</si>
  <si>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</si>
  <si>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</si>
  <si>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</si>
  <si>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</si>
  <si>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</si>
  <si>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</si>
  <si>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</si>
  <si>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</si>
  <si>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</si>
  <si>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</si>
  <si>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</si>
  <si>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</si>
  <si>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</si>
  <si>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</si>
  <si>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</si>
  <si>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</si>
  <si>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</si>
  <si>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</si>
  <si>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</si>
  <si>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</si>
  <si>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</si>
  <si>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</si>
  <si>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</si>
  <si>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</si>
  <si>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</si>
  <si>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</si>
  <si>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</si>
  <si>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</si>
  <si>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</si>
  <si>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</si>
  <si>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</si>
  <si>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</si>
  <si>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</si>
  <si>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</si>
  <si>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</si>
  <si>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</si>
  <si>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</si>
  <si>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</si>
  <si>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</si>
  <si>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</si>
  <si>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</si>
  <si>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</si>
  <si>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</si>
  <si>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</si>
  <si>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</si>
  <si>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</si>
  <si>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</si>
  <si>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</si>
  <si>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</si>
  <si>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</si>
  <si>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</si>
  <si>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</si>
  <si>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</si>
  <si>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</si>
  <si>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</si>
  <si>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</si>
  <si>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</si>
  <si>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</si>
  <si>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</si>
  <si>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</si>
  <si>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</si>
  <si>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</si>
  <si>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</si>
  <si>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</si>
  <si>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</si>
  <si>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</si>
  <si>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</si>
  <si>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</si>
  <si>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</si>
  <si>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</si>
  <si>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</si>
  <si>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</si>
  <si>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</si>
  <si>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</si>
  <si>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</si>
  <si>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</si>
  <si>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</si>
  <si>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</si>
  <si>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</si>
  <si>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</si>
  <si>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</si>
  <si>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</si>
  <si>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</si>
  <si>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</si>
  <si>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</si>
  <si>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</si>
  <si>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</si>
  <si>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</si>
  <si>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</si>
  <si>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</si>
  <si>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</si>
  <si>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</si>
  <si>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</si>
  <si>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</si>
  <si>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</si>
  <si>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</si>
  <si>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</si>
  <si>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</si>
  <si>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</si>
  <si>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</si>
  <si>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</si>
  <si>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</si>
  <si>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</si>
  <si>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</si>
  <si>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</si>
  <si>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</si>
  <si>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</si>
  <si>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</si>
  <si>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</si>
  <si>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</si>
  <si>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</si>
  <si>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</si>
  <si>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</si>
  <si>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</si>
  <si>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</si>
  <si>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</si>
  <si>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</si>
  <si>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</si>
  <si>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</si>
  <si>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</si>
  <si>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</si>
  <si>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</si>
  <si>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</si>
  <si>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</si>
  <si>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</si>
  <si>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</si>
  <si>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</si>
  <si>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</si>
  <si>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</si>
  <si>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</si>
  <si>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</si>
  <si>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</si>
  <si>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</si>
  <si>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</si>
  <si>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</si>
  <si>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</si>
  <si>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</si>
  <si>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</si>
  <si>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</si>
  <si>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</si>
  <si>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</si>
  <si>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</si>
  <si>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</si>
  <si>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</si>
  <si>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</si>
  <si>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</si>
  <si>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</si>
  <si>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</si>
  <si>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</si>
  <si>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</si>
  <si>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</si>
  <si>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</si>
  <si>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</si>
  <si>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</si>
  <si>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</si>
  <si>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</si>
  <si>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</si>
  <si>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</si>
  <si>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</si>
  <si>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</si>
  <si>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</si>
  <si>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</si>
  <si>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</si>
  <si>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</si>
  <si>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</si>
  <si>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</si>
  <si>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</si>
  <si>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</si>
  <si>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</si>
  <si>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</si>
  <si>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</si>
  <si>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</si>
  <si>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</si>
  <si>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</si>
  <si>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</si>
  <si>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</si>
  <si>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</si>
  <si>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</si>
  <si>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</si>
  <si>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</si>
  <si>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</si>
  <si>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</si>
  <si>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</si>
  <si>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</si>
  <si>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</si>
  <si>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</si>
  <si>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</si>
  <si>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</si>
  <si>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</si>
  <si>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</si>
  <si>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</si>
  <si>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</si>
  <si>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</si>
  <si>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</si>
  <si>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</si>
  <si>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</si>
  <si>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</si>
  <si>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</si>
  <si>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</si>
  <si>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</si>
  <si>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</si>
  <si>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</si>
  <si>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</si>
  <si>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</si>
  <si>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</si>
  <si>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</si>
  <si>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</si>
  <si>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</si>
  <si>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</si>
  <si>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</si>
  <si>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</si>
  <si>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</si>
  <si>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</si>
  <si>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</si>
  <si>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</si>
  <si>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</si>
  <si>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</si>
  <si>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</si>
  <si>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</si>
  <si>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</si>
  <si>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</si>
  <si>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</si>
  <si>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</si>
  <si>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</si>
  <si>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</si>
  <si>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</si>
  <si>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</si>
  <si>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</si>
  <si>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</si>
  <si>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</si>
  <si>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</si>
  <si>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</si>
  <si>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</si>
  <si>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</si>
  <si>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</si>
  <si>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</si>
  <si>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</si>
  <si>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</si>
  <si>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</si>
  <si>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</si>
  <si>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</si>
  <si>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</si>
  <si>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</si>
  <si>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</si>
  <si>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</si>
  <si>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</si>
  <si>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</si>
  <si>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</si>
  <si>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</si>
  <si>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</si>
  <si>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</si>
  <si>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</si>
  <si>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</si>
  <si>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</si>
  <si>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</si>
  <si>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</si>
  <si>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</si>
  <si>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</si>
  <si>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</si>
  <si>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</si>
  <si>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</si>
  <si>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</si>
  <si>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</si>
  <si>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</si>
  <si>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</si>
  <si>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</si>
  <si>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</si>
  <si>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</si>
  <si>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</si>
  <si>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</si>
  <si>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</si>
  <si>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</si>
  <si>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</si>
  <si>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</si>
  <si>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</si>
  <si>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</si>
  <si>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</si>
  <si>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</si>
  <si>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</si>
  <si>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</si>
  <si>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</si>
  <si>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</si>
  <si>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</si>
  <si>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</si>
  <si>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</si>
  <si>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</si>
  <si>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</si>
  <si>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</si>
  <si>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</si>
  <si>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</si>
  <si>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</si>
  <si>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</si>
  <si>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</si>
  <si>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</si>
  <si>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</si>
  <si>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</si>
  <si>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</si>
  <si>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</si>
  <si>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</si>
  <si>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</si>
  <si>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</si>
  <si>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</si>
  <si>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</si>
  <si>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</si>
  <si>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</si>
  <si>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</si>
  <si>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</si>
  <si>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</si>
  <si>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</si>
  <si>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</si>
  <si>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</si>
  <si>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</si>
  <si>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</si>
  <si>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</si>
  <si>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</si>
  <si>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</si>
  <si>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</si>
  <si>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</si>
  <si>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</si>
  <si>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</si>
  <si>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</si>
  <si>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</si>
  <si>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</si>
  <si>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</si>
  <si>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</si>
  <si>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</si>
  <si>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</si>
  <si>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</si>
  <si>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</si>
  <si>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</si>
  <si>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</si>
  <si>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</si>
  <si>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</si>
  <si>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</si>
  <si>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</si>
  <si>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</si>
  <si>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</si>
  <si>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</si>
  <si>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</si>
  <si>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</si>
  <si>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</si>
  <si>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</si>
  <si>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</si>
  <si>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</si>
  <si>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</si>
  <si>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</si>
  <si>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</si>
  <si>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</si>
  <si>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</si>
  <si>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</si>
  <si>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</si>
  <si>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</si>
  <si>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</si>
  <si>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</si>
  <si>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</si>
  <si>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</si>
  <si>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</si>
  <si>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</si>
  <si>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</si>
  <si>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</si>
  <si>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</si>
  <si>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</si>
  <si>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</si>
  <si>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</si>
  <si>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</si>
  <si>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</si>
  <si>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</si>
  <si>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</si>
  <si>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</si>
  <si>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</si>
  <si>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</si>
  <si>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</si>
  <si>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</si>
  <si>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</si>
  <si>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</si>
  <si>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</si>
  <si>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</si>
  <si>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</si>
  <si>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</si>
  <si>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</si>
  <si>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</si>
  <si>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</si>
  <si>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</si>
  <si>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</si>
  <si>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</si>
  <si>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</si>
  <si>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</si>
  <si>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</si>
  <si>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</si>
  <si>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</si>
  <si>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</si>
  <si>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</si>
  <si>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</si>
  <si>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</si>
  <si>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</si>
  <si>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</si>
  <si>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</si>
  <si>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</si>
  <si>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</si>
  <si>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</si>
  <si>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</si>
  <si>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</si>
  <si>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</si>
  <si>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</si>
  <si>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</si>
  <si>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</si>
  <si>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</si>
  <si>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</si>
  <si>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</si>
  <si>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</si>
  <si>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</si>
  <si>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</si>
  <si>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</si>
  <si>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</si>
  <si>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</si>
  <si>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</si>
  <si>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</si>
  <si>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</si>
  <si>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</si>
  <si>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</si>
  <si>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</si>
  <si>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</si>
  <si>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</si>
  <si>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</si>
  <si>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</si>
  <si>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</si>
  <si>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</si>
  <si>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</si>
  <si>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</si>
  <si>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</si>
  <si>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</si>
  <si>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</si>
  <si>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</si>
  <si>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</si>
  <si>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</si>
  <si>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</si>
  <si>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</si>
  <si>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</si>
  <si>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</si>
  <si>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</si>
  <si>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</si>
  <si>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</si>
  <si>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</si>
  <si>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</si>
  <si>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</si>
  <si>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</si>
  <si>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</si>
  <si>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</si>
  <si>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</si>
  <si>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</si>
  <si>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</si>
  <si>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</si>
  <si>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</si>
  <si>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</si>
  <si>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</si>
  <si>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</si>
  <si>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</si>
  <si>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</si>
  <si>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</si>
  <si>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</si>
  <si>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</si>
  <si>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</si>
  <si>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</si>
  <si>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</si>
  <si>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</si>
  <si>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</si>
  <si>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</si>
  <si>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</si>
  <si>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</si>
  <si>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</si>
  <si>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</si>
  <si>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</si>
  <si>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</si>
  <si>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</si>
  <si>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</si>
  <si>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</si>
  <si>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</si>
  <si>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</si>
  <si>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</si>
  <si>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</si>
  <si>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</si>
  <si>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</si>
  <si>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</si>
  <si>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</si>
  <si>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</si>
  <si>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</si>
  <si>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</si>
  <si>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</si>
  <si>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</si>
  <si>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</si>
  <si>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</si>
  <si>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</si>
  <si>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</si>
  <si>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</si>
  <si>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</si>
  <si>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</si>
  <si>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</si>
  <si>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</si>
  <si>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</si>
  <si>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</si>
  <si>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</si>
  <si>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</si>
  <si>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</si>
  <si>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</si>
  <si>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</si>
  <si>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</si>
  <si>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</si>
  <si>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</si>
  <si>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</si>
  <si>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</si>
  <si>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</si>
  <si>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</si>
  <si>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</si>
  <si>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</si>
  <si>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</si>
  <si>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</si>
  <si>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</si>
  <si>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</si>
  <si>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</si>
  <si>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</si>
  <si>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</si>
  <si>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</si>
  <si>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</si>
  <si>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</si>
  <si>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</si>
  <si>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</si>
  <si>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</si>
  <si>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</si>
  <si>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</si>
  <si>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</si>
  <si>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</si>
  <si>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</si>
  <si>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</si>
  <si>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</si>
  <si>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</si>
  <si>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</si>
  <si>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</si>
  <si>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</si>
  <si>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</si>
  <si>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</si>
  <si>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</si>
  <si>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</si>
  <si>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</si>
  <si>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</si>
  <si>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</si>
  <si>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</si>
  <si>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</si>
  <si>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</si>
  <si>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</si>
  <si>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</si>
  <si>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</si>
  <si>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</si>
  <si>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</si>
  <si>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</si>
  <si>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</si>
  <si>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</si>
  <si>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</si>
  <si>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</si>
  <si>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</si>
  <si>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</si>
  <si>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</si>
  <si>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</si>
  <si>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</si>
  <si>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</si>
  <si>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</si>
  <si>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</si>
  <si>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</si>
  <si>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</si>
  <si>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</si>
  <si>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</si>
  <si>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</si>
  <si>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</si>
  <si>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</si>
  <si>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</si>
  <si>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</si>
  <si>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</si>
  <si>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</si>
  <si>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</si>
  <si>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</si>
  <si>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</si>
  <si>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</si>
  <si>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</si>
  <si>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</si>
  <si>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</si>
  <si>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</si>
  <si>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</si>
  <si>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</si>
  <si>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</si>
  <si>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</si>
  <si>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</si>
  <si>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</si>
  <si>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</si>
  <si>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</si>
  <si>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</si>
  <si>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</si>
  <si>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</si>
  <si>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</si>
  <si>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</si>
  <si>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</si>
  <si>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</si>
  <si>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</si>
  <si>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</si>
  <si>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</si>
  <si>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</si>
  <si>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</si>
  <si>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</si>
  <si>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</si>
  <si>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</si>
  <si>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</si>
  <si>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</si>
  <si>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</si>
  <si>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</si>
  <si>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</si>
  <si>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</si>
  <si>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</si>
  <si>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</si>
  <si>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</si>
  <si>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</si>
  <si>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</si>
  <si>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</si>
  <si>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</si>
  <si>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</si>
  <si>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</si>
  <si>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</si>
  <si>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</si>
  <si>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</si>
  <si>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</si>
  <si>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</si>
  <si>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</si>
  <si>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</si>
  <si>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</si>
  <si>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</si>
  <si>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</si>
  <si>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</si>
  <si>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</si>
  <si>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</si>
  <si>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</si>
  <si>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</si>
  <si>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</si>
  <si>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</si>
  <si>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</si>
  <si>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</si>
  <si>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</si>
  <si>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</si>
  <si>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</si>
  <si>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</si>
  <si>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</si>
  <si>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</si>
  <si>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</si>
  <si>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</si>
  <si>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</si>
  <si>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</si>
  <si>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</si>
  <si>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</si>
  <si>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</si>
  <si>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</si>
  <si>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</si>
  <si>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</si>
  <si>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</si>
  <si>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</si>
  <si>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</si>
  <si>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</si>
  <si>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</si>
  <si>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</si>
  <si>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</si>
  <si>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</si>
  <si>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</si>
  <si>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</si>
  <si>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</si>
  <si>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</si>
  <si>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</si>
  <si>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</si>
  <si>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</si>
  <si>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</si>
  <si>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</si>
  <si>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</si>
  <si>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</si>
  <si>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</si>
  <si>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</si>
  <si>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</si>
  <si>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</si>
  <si>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</si>
  <si>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</si>
  <si>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</si>
  <si>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</si>
  <si>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</si>
  <si>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</si>
  <si>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</si>
  <si>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</si>
  <si>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</si>
  <si>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</si>
  <si>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</si>
  <si>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</si>
  <si>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</si>
  <si>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</si>
  <si>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</si>
  <si>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</si>
  <si>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</si>
  <si>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</si>
  <si>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</si>
  <si>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</si>
  <si>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</si>
  <si>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</si>
  <si>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</si>
  <si>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</si>
  <si>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</si>
  <si>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</si>
  <si>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</si>
  <si>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</si>
  <si>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</si>
  <si>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</si>
  <si>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</si>
  <si>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</si>
  <si>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</si>
  <si>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</si>
  <si>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</si>
  <si>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</si>
  <si>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</si>
  <si>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</si>
  <si>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</si>
  <si>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</si>
  <si>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</si>
  <si>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</si>
  <si>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</si>
  <si>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</si>
  <si>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</si>
  <si>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</si>
  <si>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</si>
  <si>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</si>
  <si>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</si>
  <si>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</si>
  <si>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</si>
  <si>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</si>
  <si>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</si>
  <si>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</si>
  <si>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</si>
  <si>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</si>
  <si>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</si>
  <si>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</si>
  <si>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</si>
  <si>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</si>
  <si>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</si>
  <si>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</si>
  <si>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</si>
  <si>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</si>
  <si>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</si>
  <si>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</si>
  <si>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</si>
  <si>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</si>
  <si>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</si>
  <si>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</si>
  <si>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</si>
  <si>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</si>
  <si>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</si>
  <si>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</si>
  <si>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</si>
  <si>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</si>
  <si>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</si>
  <si>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</si>
  <si>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</si>
  <si>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</si>
  <si>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</si>
  <si>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</si>
  <si>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</si>
  <si>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</si>
  <si>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</si>
  <si>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</si>
  <si>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</si>
  <si>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</si>
  <si>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</si>
  <si>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</si>
  <si>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</si>
  <si>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</si>
  <si>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</si>
  <si>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</si>
  <si>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</si>
  <si>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</si>
  <si>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</si>
  <si>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</si>
  <si>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</si>
  <si>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</si>
  <si>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</si>
  <si>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</si>
  <si>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</si>
  <si>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</si>
  <si>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</si>
  <si>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</si>
  <si>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</si>
  <si>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</si>
  <si>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</si>
  <si>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</si>
  <si>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</si>
  <si>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</si>
  <si>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</si>
  <si>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</si>
  <si>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</si>
  <si>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</si>
  <si>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</si>
  <si>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</si>
  <si>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</si>
  <si>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</si>
  <si>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</si>
  <si>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</si>
  <si>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</si>
  <si>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</si>
  <si>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</si>
  <si>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</si>
  <si>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</si>
  <si>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</si>
  <si>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</si>
  <si>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</si>
  <si>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</si>
  <si>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</si>
  <si>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</si>
  <si>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</si>
  <si>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</si>
  <si>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</si>
  <si>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</si>
  <si>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</si>
  <si>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</si>
  <si>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</si>
  <si>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</si>
  <si>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</si>
  <si>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</si>
  <si>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</si>
  <si>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</si>
  <si>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</si>
  <si>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</si>
  <si>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</si>
  <si>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</si>
  <si>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</si>
  <si>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</si>
  <si>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</si>
  <si>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</si>
  <si>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</si>
  <si>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</si>
  <si>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</si>
  <si>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</si>
  <si>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</si>
  <si>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</si>
  <si>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</si>
  <si>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</si>
  <si>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</si>
  <si>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</si>
  <si>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</si>
  <si>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</si>
  <si>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</si>
  <si>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</si>
  <si>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</si>
  <si>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</si>
  <si>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</si>
  <si>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</si>
  <si>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</si>
  <si>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</si>
  <si>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</si>
  <si>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</si>
  <si>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</si>
  <si>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</si>
  <si>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</si>
  <si>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</si>
  <si>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</si>
  <si>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</si>
  <si>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</si>
  <si>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</si>
  <si>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</si>
  <si>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</si>
  <si>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</si>
  <si>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</si>
  <si>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</si>
  <si>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</si>
  <si>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</si>
  <si>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</si>
  <si>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</si>
  <si>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</si>
  <si>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</si>
  <si>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</si>
  <si>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</si>
  <si>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</si>
  <si>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</si>
  <si>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</si>
  <si>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</si>
  <si>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</si>
  <si>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</si>
  <si>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</si>
  <si>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</si>
  <si>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</si>
  <si>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</si>
  <si>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</si>
  <si>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</si>
  <si>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</si>
  <si>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</si>
  <si>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</si>
  <si>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</si>
  <si>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</si>
  <si>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</si>
  <si>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</si>
  <si>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</si>
  <si>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</si>
  <si>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</si>
  <si>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</si>
  <si>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</si>
  <si>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</si>
  <si>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</si>
  <si>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</si>
  <si>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</si>
  <si>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</si>
  <si>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</si>
  <si>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</si>
  <si>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</si>
  <si>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</si>
  <si>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</si>
  <si>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</si>
  <si>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</si>
  <si>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</si>
  <si>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</si>
  <si>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</si>
  <si>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</si>
  <si>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</si>
  <si>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</si>
  <si>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</si>
  <si>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</si>
  <si>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</si>
  <si>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</si>
  <si>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</si>
  <si>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</si>
  <si>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</si>
  <si>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</si>
  <si>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</si>
  <si>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</si>
  <si>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</si>
  <si>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</si>
  <si>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</si>
  <si>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</si>
  <si>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</si>
  <si>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</si>
  <si>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</si>
  <si>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</si>
  <si>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</si>
  <si>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</si>
  <si>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</si>
  <si>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</si>
  <si>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</si>
  <si>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</si>
  <si>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</si>
  <si>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</si>
  <si>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</si>
  <si>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</si>
  <si>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</si>
  <si>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</si>
  <si>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</si>
  <si>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</si>
  <si>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</si>
  <si>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</si>
  <si>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</si>
  <si>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</si>
  <si>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</si>
  <si>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</si>
  <si>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</si>
  <si>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</si>
  <si>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</si>
  <si>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</si>
  <si>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</si>
  <si>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</si>
  <si>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</si>
  <si>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</si>
  <si>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</si>
  <si>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</si>
  <si>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</si>
  <si>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</si>
  <si>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</si>
  <si>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</si>
  <si>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</si>
  <si>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</si>
  <si>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</si>
  <si>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</si>
  <si>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</si>
  <si>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</si>
  <si>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</si>
  <si>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</si>
  <si>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</si>
  <si>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</si>
  <si>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</si>
  <si>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</si>
  <si>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</si>
  <si>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</si>
  <si>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</si>
  <si>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</si>
  <si>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</si>
  <si>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</si>
  <si>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</si>
  <si>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</si>
  <si>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</si>
  <si>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</si>
  <si>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</si>
  <si>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</si>
  <si>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</si>
  <si>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</si>
  <si>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</si>
  <si>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</si>
  <si>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</si>
  <si>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</si>
  <si>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</si>
  <si>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</si>
  <si>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</si>
  <si>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</si>
  <si>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</si>
  <si>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</si>
  <si>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</si>
  <si>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</si>
  <si>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</si>
  <si>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</si>
  <si>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</si>
  <si>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</si>
  <si>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</si>
  <si>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</si>
  <si>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</si>
  <si>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</si>
  <si>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</si>
  <si>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</si>
  <si>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</si>
  <si>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</si>
  <si>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</si>
  <si>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</si>
  <si>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</si>
  <si>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</si>
  <si>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</si>
  <si>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</si>
  <si>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</si>
  <si>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</si>
  <si>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</si>
  <si>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</si>
  <si>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</si>
  <si>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</si>
  <si>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</si>
  <si>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</si>
  <si>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</si>
  <si>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</si>
  <si>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</si>
  <si>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</si>
  <si>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</si>
  <si>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</si>
  <si>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</si>
  <si>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</si>
  <si>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</si>
  <si>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</si>
  <si>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</si>
  <si>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</si>
  <si>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</si>
  <si>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</si>
  <si>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</si>
  <si>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</si>
  <si>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</si>
  <si>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</si>
  <si>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</si>
  <si>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</si>
  <si>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</si>
  <si>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</si>
  <si>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</si>
  <si>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</si>
  <si>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</si>
  <si>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</si>
  <si>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</si>
  <si>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</si>
  <si>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</si>
  <si>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</si>
  <si>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</si>
  <si>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</si>
  <si>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</si>
  <si>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</si>
  <si>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</si>
  <si>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</si>
  <si>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</si>
  <si>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</si>
  <si>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</si>
  <si>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</si>
  <si>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</si>
  <si>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</si>
  <si>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</si>
  <si>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</si>
  <si>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</si>
  <si>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</si>
  <si>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</si>
  <si>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</si>
  <si>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</si>
  <si>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</si>
  <si>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</si>
  <si>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</si>
  <si>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</si>
  <si>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</si>
  <si>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</si>
  <si>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</si>
  <si>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</si>
  <si>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</si>
  <si>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</si>
  <si>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</si>
  <si>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</si>
  <si>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</si>
  <si>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</si>
  <si>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</si>
  <si>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</si>
  <si>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</si>
  <si>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</si>
  <si>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</si>
  <si>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</si>
  <si>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</si>
  <si>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</si>
  <si>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</si>
  <si>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</si>
  <si>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</si>
  <si>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</si>
  <si>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</si>
  <si>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</si>
  <si>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</si>
  <si>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</si>
  <si>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</si>
  <si>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</si>
  <si>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</si>
  <si>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</si>
  <si>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</si>
  <si>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</si>
  <si>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</si>
  <si>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</si>
  <si>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</si>
  <si>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</si>
  <si>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</si>
  <si>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</si>
  <si>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</si>
  <si>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</si>
  <si>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</si>
  <si>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</si>
  <si>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</si>
  <si>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</si>
  <si>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</si>
  <si>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</si>
  <si>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</si>
  <si>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</si>
  <si>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</si>
  <si>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</si>
  <si>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</si>
  <si>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</si>
  <si>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</si>
  <si>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</si>
  <si>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</si>
  <si>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</si>
  <si>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</si>
  <si>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</si>
  <si>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</si>
  <si>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</si>
  <si>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</si>
  <si>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</si>
  <si>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</si>
  <si>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</si>
  <si>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</si>
  <si>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</si>
  <si>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</si>
  <si>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</si>
  <si>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</si>
  <si>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</si>
  <si>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</si>
  <si>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</si>
  <si>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</si>
  <si>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</si>
  <si>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</si>
  <si>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</si>
  <si>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</si>
  <si>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</si>
  <si>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</si>
  <si>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</si>
  <si>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</si>
  <si>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</si>
  <si>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</si>
  <si>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</si>
  <si>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</si>
  <si>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</si>
  <si>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</si>
  <si>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</si>
  <si>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</si>
  <si>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</si>
  <si>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</si>
  <si>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</si>
  <si>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</si>
  <si>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</si>
  <si>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</si>
  <si>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</si>
  <si>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</si>
  <si>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</si>
  <si>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</si>
  <si>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</si>
  <si>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</si>
  <si>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</si>
  <si>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</si>
  <si>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</si>
  <si>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</si>
  <si>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</si>
  <si>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</si>
  <si>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</si>
  <si>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</si>
  <si>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</si>
  <si>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</si>
  <si>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</si>
  <si>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</si>
  <si>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</si>
  <si>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</si>
  <si>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</si>
  <si>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</si>
  <si>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</si>
  <si>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</si>
  <si>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</si>
  <si>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</si>
  <si>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</si>
  <si>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</si>
  <si>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</si>
  <si>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</si>
  <si>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</si>
  <si>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</si>
  <si>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</si>
  <si>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</si>
  <si>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</si>
  <si>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</si>
  <si>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</si>
  <si>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</si>
  <si>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</si>
  <si>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</si>
  <si>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</si>
  <si>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</si>
  <si>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</si>
  <si>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</si>
  <si>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</si>
  <si>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</si>
  <si>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</si>
  <si>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</si>
  <si>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</si>
  <si>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</si>
  <si>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</si>
  <si>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</si>
  <si>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</si>
  <si>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</si>
  <si>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</si>
  <si>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</si>
  <si>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</si>
  <si>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</si>
  <si>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</si>
  <si>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</si>
  <si>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</si>
  <si>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</si>
  <si>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</si>
  <si>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</si>
  <si>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</si>
  <si>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</si>
  <si>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</si>
  <si>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</si>
  <si>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</si>
  <si>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</si>
  <si>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</si>
  <si>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</si>
  <si>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</si>
  <si>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</si>
  <si>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</si>
  <si>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</si>
  <si>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</si>
  <si>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</si>
  <si>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</si>
  <si>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</si>
  <si>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</si>
  <si>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</si>
  <si>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</si>
  <si>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</si>
  <si>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</si>
  <si>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</si>
  <si>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</si>
  <si>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</si>
  <si>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</si>
  <si>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</si>
  <si>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</si>
  <si>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</si>
  <si>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</si>
  <si>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</si>
  <si>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</si>
  <si>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</si>
  <si>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</si>
  <si>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</si>
  <si>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</si>
  <si>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</si>
  <si>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</si>
  <si>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</si>
  <si>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</si>
  <si>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</si>
  <si>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</si>
  <si>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</si>
  <si>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</si>
  <si>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</si>
  <si>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</si>
  <si>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</si>
  <si>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</si>
  <si>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</si>
  <si>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</si>
  <si>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</si>
  <si>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</si>
  <si>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</si>
  <si>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</si>
  <si>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</si>
  <si>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</si>
  <si>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</si>
  <si>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</si>
  <si>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</si>
  <si>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</si>
  <si>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</si>
  <si>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</si>
  <si>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</si>
  <si>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</si>
  <si>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</si>
  <si>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</si>
  <si>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</si>
  <si>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</si>
  <si>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</si>
  <si>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</si>
  <si>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</si>
  <si>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</si>
  <si>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</si>
  <si>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</si>
  <si>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</si>
  <si>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</si>
  <si>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</si>
  <si>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</si>
  <si>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</si>
  <si>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</si>
  <si>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</si>
  <si>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</si>
  <si>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</si>
  <si>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</si>
  <si>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</si>
  <si>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</si>
  <si>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</si>
  <si>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</si>
  <si>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</si>
  <si>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</si>
  <si>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</si>
  <si>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</si>
  <si>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</si>
  <si>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</si>
  <si>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</si>
  <si>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</si>
  <si>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</si>
  <si>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</si>
  <si>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</si>
  <si>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</si>
  <si>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</si>
  <si>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</si>
  <si>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</si>
  <si>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</si>
  <si>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</si>
  <si>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</si>
  <si>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</si>
  <si>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</si>
  <si>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</si>
  <si>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</si>
  <si>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</si>
  <si>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</si>
  <si>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</si>
  <si>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</si>
  <si>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</si>
  <si>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</si>
  <si>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</si>
  <si>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</si>
  <si>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</si>
  <si>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</si>
  <si>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</si>
  <si>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</si>
  <si>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</si>
  <si>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</si>
  <si>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</si>
  <si>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</si>
  <si>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</si>
  <si>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</si>
  <si>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</si>
  <si>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</si>
  <si>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</si>
  <si>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</si>
  <si>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</si>
  <si>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</si>
  <si>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</si>
  <si>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</si>
  <si>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</si>
  <si>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</si>
  <si>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</si>
  <si>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</si>
  <si>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</si>
  <si>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</si>
  <si>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</si>
  <si>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</si>
  <si>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</si>
  <si>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</si>
  <si>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</si>
  <si>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</si>
  <si>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</si>
  <si>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</si>
  <si>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</si>
  <si>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</si>
  <si>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</si>
  <si>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</si>
  <si>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</si>
  <si>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</si>
  <si>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</si>
  <si>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</si>
  <si>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</si>
  <si>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</si>
  <si>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</si>
  <si>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</si>
  <si>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</si>
  <si>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</si>
  <si>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</si>
  <si>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</si>
  <si>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</si>
  <si>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</si>
  <si>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</si>
  <si>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</si>
  <si>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</si>
  <si>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</si>
  <si>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</si>
  <si>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</si>
  <si>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</si>
  <si>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</si>
  <si>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</si>
  <si>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</si>
  <si>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</si>
  <si>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</si>
  <si>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</si>
  <si>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</si>
  <si>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</si>
  <si>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</si>
  <si>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</si>
  <si>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</si>
  <si>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</si>
  <si>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</si>
  <si>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</si>
  <si>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</si>
  <si>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</si>
  <si>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</si>
  <si>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</si>
  <si>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</si>
  <si>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</si>
  <si>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</si>
  <si>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</si>
  <si>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</si>
  <si>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</si>
  <si>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</si>
  <si>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</si>
  <si>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</si>
  <si>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</si>
  <si>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</si>
  <si>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</si>
  <si>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</si>
  <si>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</si>
  <si>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</si>
  <si>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</si>
  <si>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</si>
  <si>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</si>
  <si>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</si>
  <si>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</si>
  <si>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</si>
  <si>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</si>
  <si>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</si>
  <si>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</si>
  <si>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</si>
  <si>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</si>
  <si>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</si>
  <si>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</si>
  <si>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</si>
  <si>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</si>
  <si>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</si>
  <si>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</si>
  <si>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</si>
  <si>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</si>
  <si>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</si>
  <si>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</si>
  <si>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</si>
  <si>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</si>
  <si>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</si>
  <si>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</si>
  <si>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</si>
  <si>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</si>
  <si>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</si>
  <si>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</si>
  <si>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</si>
  <si>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</si>
  <si>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</si>
  <si>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</si>
  <si>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</si>
  <si>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</si>
  <si>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</si>
  <si>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</si>
  <si>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</si>
  <si>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</si>
  <si>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</si>
  <si>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</si>
  <si>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</si>
  <si>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</si>
  <si>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</si>
  <si>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</si>
  <si>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</si>
  <si>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</si>
  <si>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</si>
  <si>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</si>
  <si>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</si>
  <si>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</si>
  <si>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</si>
  <si>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</si>
  <si>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</si>
  <si>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</si>
  <si>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</si>
  <si>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</si>
  <si>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</si>
  <si>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</si>
  <si>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</si>
  <si>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</si>
  <si>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</si>
  <si>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</si>
  <si>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</si>
  <si>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</si>
  <si>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</si>
  <si>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</si>
  <si>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</si>
  <si>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</si>
  <si>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</si>
  <si>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</si>
  <si>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</si>
  <si>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</si>
  <si>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</si>
  <si>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</si>
  <si>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</si>
  <si>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</si>
  <si>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</si>
  <si>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</si>
  <si>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</si>
  <si>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</si>
  <si>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</si>
  <si>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</si>
  <si>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</si>
  <si>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</si>
  <si>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</si>
  <si>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</si>
  <si>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</si>
  <si>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</si>
  <si>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</si>
  <si>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</si>
  <si>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</si>
  <si>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</si>
  <si>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</si>
  <si>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</si>
  <si>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</si>
  <si>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</si>
  <si>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</si>
  <si>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</si>
  <si>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</si>
  <si>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</si>
  <si>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</si>
  <si>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</si>
  <si>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</si>
  <si>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</si>
  <si>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</si>
  <si>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</si>
  <si>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</si>
  <si>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</si>
  <si>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</si>
  <si>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</si>
  <si>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</si>
  <si>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</si>
  <si>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</si>
  <si>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</si>
  <si>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</si>
  <si>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</si>
  <si>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</si>
  <si>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</si>
  <si>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</si>
  <si>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</si>
  <si>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</si>
  <si>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</si>
  <si>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</si>
  <si>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</si>
  <si>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</si>
  <si>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</si>
  <si>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</si>
  <si>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</si>
  <si>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</si>
  <si>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</si>
  <si>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</si>
  <si>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</si>
  <si>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</si>
  <si>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</si>
  <si>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</si>
  <si>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</si>
  <si>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</si>
  <si>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</si>
  <si>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</si>
  <si>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</si>
  <si>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</si>
  <si>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</si>
  <si>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</si>
  <si>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</si>
  <si>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</si>
  <si>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</si>
  <si>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</si>
  <si>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</si>
  <si>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</si>
  <si>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</si>
  <si>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</si>
  <si>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</si>
  <si>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</si>
  <si>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</si>
  <si>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</si>
  <si>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</si>
  <si>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</si>
  <si>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</si>
  <si>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</si>
  <si>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</si>
  <si>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</si>
  <si>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</si>
  <si>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</si>
  <si>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</si>
  <si>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</si>
  <si>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</si>
  <si>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</si>
  <si>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</si>
  <si>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</si>
  <si>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</si>
  <si>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</si>
  <si>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</si>
  <si>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</si>
  <si>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</si>
  <si>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</si>
  <si>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</si>
  <si>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</si>
  <si>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</si>
  <si>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</si>
  <si>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</si>
  <si>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</si>
  <si>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</si>
  <si>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</si>
  <si>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</si>
  <si>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</si>
  <si>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</si>
  <si>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</si>
  <si>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</si>
  <si>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</si>
  <si>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</si>
  <si>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</si>
  <si>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</si>
  <si>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</si>
  <si>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</si>
  <si>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</si>
  <si>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</si>
  <si>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</si>
  <si>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</si>
  <si>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</si>
  <si>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</si>
  <si>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</si>
  <si>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</si>
  <si>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</si>
  <si>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</si>
  <si>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</si>
  <si>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</si>
  <si>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</si>
  <si>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</si>
  <si>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</si>
  <si>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</si>
  <si>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</si>
  <si>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</si>
  <si>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</si>
  <si>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</si>
  <si>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</si>
  <si>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</si>
  <si>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</si>
  <si>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</si>
  <si>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</si>
  <si>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</si>
  <si>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</si>
  <si>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</si>
  <si>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</si>
  <si>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</si>
  <si>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</si>
  <si>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</si>
  <si>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</si>
  <si>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</si>
  <si>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</si>
  <si>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</si>
  <si>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</si>
  <si>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</si>
  <si>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</si>
  <si>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</si>
  <si>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</si>
  <si>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</si>
  <si>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</si>
  <si>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</si>
  <si>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</si>
  <si>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</si>
  <si>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</si>
  <si>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</si>
  <si>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</si>
  <si>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</si>
  <si>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</si>
  <si>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</si>
  <si>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</si>
  <si>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</si>
  <si>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</si>
  <si>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</si>
  <si>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</si>
  <si>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</si>
  <si>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</si>
  <si>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</si>
  <si>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</si>
  <si>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</si>
  <si>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</si>
  <si>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</si>
  <si>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</si>
  <si>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</si>
  <si>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</si>
  <si>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</si>
  <si>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</si>
  <si>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</si>
  <si>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</si>
  <si>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</si>
  <si>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</si>
  <si>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</si>
  <si>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</si>
  <si>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</si>
  <si>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</si>
  <si>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</si>
  <si>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</si>
  <si>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</si>
  <si>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</si>
  <si>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</si>
  <si>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</si>
  <si>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</si>
  <si>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</si>
  <si>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</si>
  <si>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</si>
  <si>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</si>
  <si>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</si>
  <si>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</si>
  <si>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</si>
  <si>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</si>
  <si>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</si>
  <si>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</si>
  <si>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</si>
  <si>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</si>
  <si>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</si>
  <si>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</si>
  <si>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</si>
  <si>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</si>
  <si>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</si>
  <si>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</si>
  <si>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</si>
  <si>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</si>
  <si>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</si>
  <si>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</si>
  <si>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</si>
  <si>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</si>
  <si>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</si>
  <si>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</si>
  <si>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</si>
  <si>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</si>
  <si>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</si>
  <si>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</si>
  <si>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</si>
  <si>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</si>
  <si>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</si>
  <si>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</si>
  <si>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</si>
  <si>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</si>
  <si>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</si>
  <si>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</si>
  <si>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</si>
  <si>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</si>
  <si>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</si>
  <si>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</si>
  <si>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</si>
  <si>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</si>
  <si>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</si>
  <si>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</si>
  <si>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</si>
  <si>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</si>
  <si>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</si>
  <si>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</si>
  <si>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</si>
  <si>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</si>
  <si>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</si>
  <si>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</si>
  <si>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</si>
  <si>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</si>
  <si>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</si>
  <si>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</si>
  <si>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</si>
  <si>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</si>
  <si>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</si>
  <si>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</si>
  <si>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</si>
  <si>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</si>
  <si>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</si>
  <si>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</si>
  <si>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</si>
  <si>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</si>
  <si>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</si>
  <si>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</si>
  <si>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</si>
  <si>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</si>
  <si>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</si>
  <si>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</si>
  <si>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</si>
  <si>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</si>
  <si>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</si>
  <si>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</si>
  <si>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</si>
  <si>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</si>
  <si>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</si>
  <si>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</si>
  <si>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</si>
  <si>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</si>
  <si>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</si>
  <si>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</si>
  <si>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</si>
  <si>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</si>
  <si>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</si>
  <si>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</si>
  <si>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</si>
  <si>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</si>
  <si>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</si>
  <si>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</si>
  <si>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</si>
  <si>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</si>
  <si>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</si>
  <si>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</si>
  <si>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</si>
  <si>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</si>
  <si>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</si>
  <si>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</si>
  <si>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</si>
  <si>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</si>
  <si>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</si>
  <si>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</si>
  <si>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</si>
  <si>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</si>
  <si>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</si>
  <si>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</si>
  <si>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</si>
  <si>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</si>
  <si>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</si>
  <si>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</si>
  <si>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</si>
  <si>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</si>
  <si>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</si>
  <si>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</si>
  <si>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</si>
  <si>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</si>
  <si>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</si>
  <si>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</si>
  <si>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</si>
  <si>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</si>
  <si>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</si>
  <si>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</si>
  <si>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</si>
  <si>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</si>
  <si>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</si>
  <si>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</si>
  <si>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</si>
  <si>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</si>
  <si>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</si>
  <si>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</si>
  <si>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</si>
  <si>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</si>
  <si>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</si>
  <si>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</si>
  <si>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</si>
  <si>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</si>
  <si>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</si>
  <si>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</si>
  <si>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</si>
  <si>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</si>
  <si>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</si>
  <si>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</si>
  <si>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</si>
  <si>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</si>
  <si>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</si>
  <si>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</si>
  <si>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</si>
  <si>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</si>
  <si>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</si>
  <si>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</si>
  <si>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</si>
  <si>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</si>
  <si>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</si>
  <si>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</si>
  <si>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</si>
  <si>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</si>
  <si>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</si>
  <si>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</si>
  <si>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</si>
  <si>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</si>
  <si>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</si>
  <si>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</si>
  <si>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</si>
  <si>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</si>
  <si>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</si>
  <si>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</si>
  <si>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</si>
  <si>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</si>
  <si>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</si>
  <si>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</si>
  <si>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</si>
  <si>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</si>
  <si>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</si>
  <si>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</si>
  <si>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</si>
  <si>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</si>
  <si>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</si>
  <si>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</si>
  <si>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</si>
  <si>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</si>
  <si>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</si>
  <si>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</si>
  <si>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</si>
  <si>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</si>
  <si>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</si>
  <si>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</si>
  <si>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</si>
  <si>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</si>
  <si>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</si>
  <si>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</si>
  <si>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</si>
  <si>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</si>
  <si>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</si>
  <si>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</si>
  <si>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</si>
  <si>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</si>
  <si>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</si>
  <si>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</si>
  <si>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</si>
  <si>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</si>
  <si>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</si>
  <si>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</si>
  <si>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</si>
  <si>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</si>
  <si>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</si>
  <si>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</si>
  <si>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</si>
  <si>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</si>
  <si>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</si>
  <si>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</si>
  <si>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</si>
  <si>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</si>
  <si>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</si>
  <si>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</si>
  <si>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</si>
  <si>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</si>
  <si>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</si>
  <si>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</si>
  <si>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</si>
  <si>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</si>
  <si>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</si>
  <si>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</si>
  <si>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</si>
  <si>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</si>
  <si>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</si>
  <si>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</si>
  <si>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</si>
  <si>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</si>
  <si>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</si>
  <si>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</si>
  <si>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</si>
  <si>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</si>
  <si>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</si>
  <si>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</si>
  <si>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</si>
  <si>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</si>
  <si>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</si>
  <si>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</si>
  <si>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</si>
  <si>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</si>
  <si>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</si>
  <si>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</si>
  <si>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</si>
  <si>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</si>
  <si>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</si>
  <si>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</si>
  <si>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</si>
  <si>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</si>
  <si>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</si>
  <si>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</si>
  <si>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</si>
  <si>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</si>
  <si>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</si>
  <si>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</si>
  <si>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</si>
  <si>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</si>
  <si>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</si>
  <si>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</si>
  <si>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</si>
  <si>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</si>
  <si>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</si>
  <si>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</si>
  <si>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</si>
  <si>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</si>
  <si>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</si>
  <si>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</si>
  <si>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</si>
  <si>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</si>
  <si>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</si>
  <si>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</si>
  <si>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</si>
  <si>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</si>
  <si>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</si>
  <si>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</si>
  <si>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</si>
  <si>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</si>
  <si>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</si>
  <si>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</si>
  <si>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</si>
  <si>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</si>
  <si>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</si>
  <si>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</si>
  <si>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</si>
  <si>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</si>
  <si>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</si>
  <si>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</si>
  <si>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</si>
  <si>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</si>
  <si>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</si>
  <si>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</si>
  <si>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</si>
  <si>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</si>
  <si>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</si>
  <si>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</si>
  <si>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</si>
  <si>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</si>
  <si>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</si>
  <si>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</si>
  <si>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</si>
  <si>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</si>
  <si>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</si>
  <si>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</si>
  <si>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</si>
  <si>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</si>
  <si>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</si>
  <si>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</si>
  <si>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</si>
  <si>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</si>
  <si>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</si>
  <si>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</si>
  <si>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</si>
  <si>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</si>
  <si>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</si>
  <si>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</si>
  <si>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</si>
  <si>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</si>
  <si>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</si>
  <si>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</si>
  <si>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</si>
  <si>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</si>
  <si>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</si>
  <si>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</si>
  <si>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</si>
  <si>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</si>
  <si>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</si>
  <si>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</si>
  <si>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</si>
  <si>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</si>
  <si>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</si>
  <si>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</si>
  <si>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</si>
  <si>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</si>
  <si>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</si>
  <si>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</si>
  <si>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</si>
  <si>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</si>
  <si>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</si>
  <si>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</si>
  <si>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</si>
  <si>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</si>
  <si>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</si>
  <si>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</si>
  <si>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</si>
  <si>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</si>
  <si>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</si>
  <si>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</si>
  <si>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</si>
  <si>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</si>
  <si>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</si>
  <si>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</si>
  <si>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</si>
  <si>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</si>
  <si>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</si>
  <si>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</si>
  <si>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</si>
  <si>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</si>
  <si>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</si>
  <si>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</si>
  <si>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</si>
  <si>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</si>
  <si>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</si>
  <si>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</si>
  <si>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</si>
  <si>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</si>
  <si>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</si>
  <si>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</si>
  <si>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</si>
  <si>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</si>
  <si>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</si>
  <si>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</si>
  <si>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</si>
  <si>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</si>
  <si>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</si>
  <si>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</si>
  <si>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</si>
  <si>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</si>
  <si>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</si>
  <si>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</si>
  <si>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</si>
  <si>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</si>
  <si>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</si>
  <si>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</si>
  <si>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</si>
  <si>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</si>
  <si>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</si>
  <si>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</si>
  <si>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</si>
  <si>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</si>
  <si>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</si>
  <si>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</si>
  <si>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</si>
  <si>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</si>
  <si>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</si>
  <si>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</si>
  <si>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</si>
  <si>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</si>
  <si>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</si>
  <si>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</si>
  <si>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</si>
  <si>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</si>
  <si>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</si>
  <si>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</si>
  <si>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</si>
  <si>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</si>
  <si>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</si>
  <si>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</si>
  <si>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</si>
  <si>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</si>
  <si>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</si>
  <si>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</si>
  <si>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</si>
  <si>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</si>
  <si>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</si>
  <si>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</si>
  <si>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</si>
  <si>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</si>
  <si>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</si>
  <si>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</si>
  <si>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</si>
  <si>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</si>
  <si>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</si>
  <si>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</si>
  <si>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</si>
  <si>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</si>
  <si>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</si>
  <si>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</si>
  <si>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</si>
  <si>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</si>
  <si>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</si>
  <si>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</si>
  <si>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</si>
  <si>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</si>
  <si>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</si>
  <si>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</si>
  <si>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</si>
  <si>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</si>
  <si>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</si>
  <si>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</si>
  <si>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</si>
  <si>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</si>
  <si>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</si>
  <si>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</si>
  <si>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</si>
  <si>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</si>
  <si>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</si>
  <si>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</si>
  <si>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</si>
  <si>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</si>
  <si>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</si>
  <si>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</si>
  <si>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</si>
  <si>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</si>
  <si>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</si>
  <si>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</si>
  <si>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</si>
  <si>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</si>
  <si>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</si>
  <si>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</si>
  <si>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</si>
  <si>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</si>
  <si>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</si>
  <si>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</si>
  <si>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</si>
  <si>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</si>
  <si>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</si>
  <si>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</si>
  <si>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</si>
  <si>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</si>
  <si>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</si>
  <si>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</si>
  <si>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</si>
  <si>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</si>
  <si>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</si>
  <si>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</si>
  <si>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</si>
  <si>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</si>
  <si>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</si>
  <si>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</si>
  <si>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</si>
  <si>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</si>
  <si>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</si>
  <si>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</si>
  <si>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</si>
  <si>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</si>
  <si>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</si>
  <si>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</si>
  <si>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</si>
  <si>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</si>
  <si>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</si>
  <si>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</si>
  <si>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</si>
  <si>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</si>
  <si>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</si>
  <si>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</si>
  <si>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</si>
  <si>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</si>
  <si>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</si>
  <si>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</si>
  <si>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</si>
  <si>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</si>
  <si>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</si>
  <si>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</si>
  <si>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</si>
  <si>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</si>
  <si>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</si>
  <si>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</si>
  <si>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</si>
  <si>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</si>
  <si>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</si>
  <si>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</si>
  <si>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</si>
  <si>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</si>
  <si>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</si>
  <si>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</si>
  <si>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</si>
  <si>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</si>
  <si>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</si>
  <si>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</si>
  <si>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</si>
  <si>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</si>
  <si>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</si>
  <si>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</si>
  <si>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</si>
  <si>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</si>
  <si>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</si>
  <si>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</si>
  <si>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</si>
  <si>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</si>
  <si>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</si>
  <si>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</si>
  <si>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</si>
  <si>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</si>
  <si>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</si>
  <si>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</si>
  <si>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</si>
  <si>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</si>
  <si>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</si>
  <si>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</si>
  <si>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</si>
  <si>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</si>
  <si>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</si>
  <si>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</si>
  <si>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</si>
  <si>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</si>
  <si>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</si>
  <si>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</si>
  <si>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</si>
  <si>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</si>
  <si>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</si>
  <si>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</si>
  <si>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</si>
  <si>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</si>
  <si>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</si>
  <si>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</si>
  <si>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</si>
  <si>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</si>
  <si>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</si>
  <si>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</si>
  <si>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</si>
  <si>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</si>
  <si>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</si>
  <si>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</si>
  <si>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</si>
  <si>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</si>
  <si>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</si>
  <si>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</si>
  <si>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</si>
  <si>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</si>
  <si>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</si>
  <si>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</si>
  <si>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</si>
  <si>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</si>
  <si>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</si>
  <si>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</si>
  <si>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</si>
  <si>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</si>
  <si>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</si>
  <si>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</si>
  <si>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</si>
  <si>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</si>
  <si>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</si>
  <si>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</si>
  <si>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</si>
  <si>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</si>
  <si>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</si>
  <si>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</si>
  <si>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</si>
  <si>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</si>
  <si>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</si>
  <si>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</si>
  <si>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</si>
  <si>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</si>
  <si>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</si>
  <si>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</si>
  <si>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</si>
  <si>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</si>
  <si>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</si>
  <si>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</si>
  <si>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</si>
  <si>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</si>
  <si>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</si>
  <si>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</si>
  <si>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</si>
  <si>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</si>
  <si>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</si>
  <si>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</si>
  <si>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</si>
  <si>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</si>
  <si>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</si>
  <si>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</si>
  <si>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</si>
  <si>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</si>
  <si>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</si>
  <si>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</si>
  <si>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</si>
  <si>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</si>
  <si>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</si>
  <si>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</si>
  <si>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</si>
  <si>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</si>
  <si>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</si>
  <si>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</si>
  <si>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</si>
  <si>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</si>
  <si>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</si>
  <si>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</si>
  <si>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</si>
  <si>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</si>
  <si>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</si>
  <si>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</si>
  <si>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</si>
  <si>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</si>
  <si>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</si>
  <si>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</si>
  <si>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</si>
  <si>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</si>
  <si>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</si>
  <si>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</si>
  <si>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</si>
  <si>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</si>
  <si>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</si>
  <si>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</si>
  <si>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</si>
  <si>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</si>
  <si>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</si>
  <si>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</si>
  <si>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</si>
  <si>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</si>
  <si>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</si>
  <si>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</si>
  <si>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</si>
  <si>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</si>
  <si>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</si>
  <si>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</si>
  <si>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</si>
  <si>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</si>
  <si>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</si>
  <si>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</si>
  <si>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</si>
  <si>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</si>
  <si>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</si>
  <si>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</si>
  <si>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</si>
  <si>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</si>
  <si>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</si>
  <si>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</si>
  <si>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</si>
  <si>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</si>
  <si>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</si>
  <si>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</si>
  <si>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</si>
  <si>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</si>
  <si>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</si>
  <si>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</si>
  <si>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</si>
  <si>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</si>
  <si>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</si>
  <si>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</si>
  <si>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</si>
  <si>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</si>
  <si>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</si>
  <si>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</si>
  <si>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</si>
  <si>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</si>
  <si>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</si>
  <si>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</si>
  <si>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</si>
  <si>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</si>
  <si>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</si>
  <si>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</si>
  <si>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</si>
  <si>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</si>
  <si>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</si>
  <si>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</si>
  <si>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</si>
  <si>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</si>
  <si>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</si>
  <si>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</si>
  <si>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</si>
  <si>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</si>
  <si>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</si>
  <si>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</si>
  <si>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</si>
  <si>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</si>
  <si>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</si>
  <si>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</si>
  <si>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</si>
  <si>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</si>
  <si>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</si>
  <si>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</si>
  <si>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</si>
  <si>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</si>
  <si>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</si>
  <si>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</si>
  <si>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</si>
  <si>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</si>
  <si>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</si>
  <si>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</si>
  <si>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</si>
  <si>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</si>
  <si>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</si>
  <si>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</si>
  <si>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</si>
  <si>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</si>
  <si>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</si>
  <si>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</si>
  <si>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</si>
  <si>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</si>
  <si>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</si>
  <si>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</si>
  <si>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</si>
  <si>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</si>
  <si>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</si>
  <si>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</si>
  <si>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</si>
  <si>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</si>
  <si>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</si>
  <si>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</si>
  <si>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</si>
  <si>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</si>
  <si>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</si>
  <si>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</si>
  <si>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</si>
  <si>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</si>
  <si>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</si>
  <si>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</si>
  <si>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</si>
  <si>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</si>
  <si>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</si>
  <si>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</si>
  <si>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</si>
  <si>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</si>
  <si>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</si>
  <si>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</si>
  <si>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</si>
  <si>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</si>
  <si>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</si>
  <si>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</si>
  <si>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</si>
  <si>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</si>
  <si>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</si>
  <si>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</si>
  <si>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</si>
  <si>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</si>
  <si>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</si>
  <si>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</si>
  <si>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</si>
  <si>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</si>
  <si>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</si>
  <si>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</si>
  <si>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</si>
  <si>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</si>
  <si>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</si>
  <si>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</si>
  <si>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</si>
  <si>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</si>
  <si>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</si>
  <si>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</si>
  <si>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</si>
  <si>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</si>
  <si>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</si>
  <si>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</si>
  <si>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</si>
  <si>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</si>
  <si>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</si>
  <si>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</si>
  <si>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</si>
  <si>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</si>
  <si>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</si>
  <si>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</si>
  <si>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</si>
  <si>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</si>
  <si>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</si>
  <si>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</si>
  <si>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</si>
  <si>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</si>
  <si>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</si>
  <si>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</si>
  <si>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</si>
  <si>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</si>
  <si>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</si>
  <si>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</si>
  <si>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</si>
  <si>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</si>
  <si>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</si>
  <si>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</si>
  <si>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</si>
  <si>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</si>
  <si>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</si>
  <si>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</si>
  <si>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</si>
  <si>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</si>
  <si>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</si>
  <si>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</si>
  <si>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</si>
  <si>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</si>
  <si>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</si>
  <si>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</si>
  <si>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</si>
  <si>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</si>
  <si>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</si>
  <si>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</si>
  <si>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</si>
  <si>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</si>
  <si>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</si>
  <si>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</si>
  <si>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</si>
  <si>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</si>
  <si>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</si>
  <si>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</si>
  <si>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</si>
  <si>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</si>
  <si>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</si>
  <si>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</si>
  <si>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</si>
  <si>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</si>
  <si>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</si>
  <si>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</si>
  <si>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</si>
  <si>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</si>
  <si>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</si>
  <si>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</si>
  <si>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</si>
  <si>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</si>
  <si>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</si>
  <si>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</si>
  <si>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</si>
  <si>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</si>
  <si>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</si>
  <si>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</si>
  <si>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</si>
  <si>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</si>
  <si>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</si>
  <si>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</si>
  <si>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</si>
  <si>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</si>
  <si>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</si>
  <si>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</si>
  <si>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</si>
  <si>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</si>
  <si>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</si>
  <si>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</si>
  <si>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</si>
  <si>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</si>
  <si>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</si>
  <si>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</si>
  <si>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</si>
  <si>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</si>
  <si>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</si>
  <si>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</si>
  <si>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</si>
  <si>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</si>
  <si>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</si>
  <si>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</si>
  <si>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</si>
  <si>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</si>
  <si>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</si>
  <si>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</si>
  <si>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</si>
  <si>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</si>
  <si>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</si>
  <si>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</si>
  <si>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</si>
  <si>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</si>
  <si>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</si>
  <si>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</si>
  <si>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</si>
  <si>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</si>
  <si>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</si>
  <si>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</si>
  <si>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</si>
  <si>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</si>
  <si>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</si>
  <si>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</si>
  <si>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</si>
  <si>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</si>
  <si>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</si>
  <si>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</si>
  <si>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</si>
  <si>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</si>
  <si>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</si>
  <si>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</si>
  <si>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</si>
  <si>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</si>
  <si>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</si>
  <si>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</si>
  <si>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</si>
  <si>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</si>
  <si>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</si>
  <si>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</si>
  <si>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</si>
  <si>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</si>
  <si>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</si>
  <si>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</si>
  <si>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</si>
  <si>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</si>
  <si>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</si>
  <si>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</si>
  <si>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</si>
  <si>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</si>
  <si>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</si>
  <si>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</si>
  <si>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</si>
  <si>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</si>
  <si>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</si>
  <si>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</si>
  <si>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</si>
  <si>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</si>
  <si>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</si>
  <si>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</si>
  <si>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</si>
  <si>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</si>
  <si>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</si>
  <si>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</si>
  <si>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</si>
  <si>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</si>
  <si>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</si>
  <si>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</si>
  <si>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</si>
  <si>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</si>
  <si>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</si>
  <si>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</si>
  <si>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</si>
  <si>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</si>
  <si>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</si>
  <si>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</si>
  <si>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</si>
  <si>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</si>
  <si>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</si>
  <si>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</si>
  <si>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</si>
  <si>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</si>
  <si>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</si>
  <si>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</si>
  <si>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</si>
  <si>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</si>
  <si>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</si>
  <si>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</si>
  <si>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</si>
  <si>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</si>
  <si>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</si>
  <si>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</si>
  <si>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</si>
  <si>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</si>
  <si>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</si>
  <si>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</si>
  <si>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</si>
  <si>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</si>
  <si>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</si>
  <si>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</si>
  <si>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</si>
  <si>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</si>
  <si>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</si>
  <si>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</si>
  <si>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</si>
  <si>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</si>
  <si>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</si>
  <si>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</si>
  <si>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</si>
  <si>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</si>
  <si>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</si>
  <si>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</si>
  <si>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</si>
  <si>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</si>
  <si>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</si>
  <si>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</si>
  <si>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</si>
  <si>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</si>
  <si>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</si>
  <si>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</si>
  <si>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</si>
  <si>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</si>
  <si>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</si>
  <si>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</si>
  <si>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</si>
  <si>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</si>
  <si>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</si>
  <si>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</si>
  <si>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</si>
  <si>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</si>
  <si>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</si>
  <si>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</si>
  <si>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</si>
  <si>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</si>
  <si>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</si>
  <si>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</si>
  <si>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</si>
  <si>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</si>
  <si>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</si>
  <si>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</si>
  <si>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</si>
  <si>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</si>
  <si>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</si>
  <si>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</si>
  <si>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</si>
  <si>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</si>
  <si>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</si>
  <si>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</si>
  <si>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</si>
  <si>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</si>
  <si>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</si>
  <si>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</si>
  <si>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</si>
  <si>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</si>
  <si>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</si>
  <si>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</si>
  <si>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</si>
  <si>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</si>
  <si>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</si>
  <si>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</si>
  <si>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</si>
  <si>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</si>
  <si>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</si>
  <si>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</si>
  <si>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</si>
  <si>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</si>
  <si>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</si>
  <si>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</si>
  <si>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</si>
  <si>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</si>
  <si>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</si>
  <si>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</si>
  <si>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</si>
  <si>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</si>
  <si>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</si>
  <si>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</si>
  <si>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</si>
  <si>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</si>
  <si>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</si>
  <si>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</si>
  <si>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</si>
  <si>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</si>
  <si>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</si>
  <si>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</si>
  <si>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</si>
  <si>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</si>
  <si>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</si>
  <si>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</si>
  <si>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</si>
  <si>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</si>
  <si>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</si>
  <si>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</si>
  <si>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</si>
  <si>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</si>
  <si>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</si>
  <si>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</si>
  <si>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</si>
  <si>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</si>
  <si>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</si>
  <si>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</si>
  <si>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</si>
  <si>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</si>
  <si>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</si>
  <si>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</si>
  <si>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</si>
  <si>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</si>
  <si>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</si>
  <si>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</si>
  <si>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</si>
  <si>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</si>
  <si>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</si>
  <si>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</si>
  <si>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</si>
  <si>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</si>
  <si>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</si>
  <si>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</si>
  <si>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</si>
  <si>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</si>
  <si>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</si>
  <si>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</si>
  <si>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</si>
  <si>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</si>
  <si>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</si>
  <si>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</si>
  <si>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</si>
  <si>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</si>
  <si>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</si>
  <si>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</si>
  <si>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</si>
  <si>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</si>
  <si>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</si>
  <si>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</si>
  <si>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</si>
  <si>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</si>
  <si>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</si>
  <si>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</si>
  <si>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</si>
  <si>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</si>
  <si>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</si>
  <si>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</si>
  <si>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</si>
  <si>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</si>
  <si>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</si>
  <si>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</si>
  <si>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</si>
  <si>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</si>
  <si>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</si>
  <si>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</si>
  <si>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</si>
  <si>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</si>
  <si>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</si>
  <si>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</si>
  <si>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</si>
  <si>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</si>
  <si>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</si>
  <si>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</si>
  <si>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</si>
  <si>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</si>
  <si>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</si>
  <si>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</si>
  <si>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</si>
  <si>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</si>
  <si>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</si>
  <si>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</si>
  <si>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</si>
  <si>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</si>
  <si>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</si>
  <si>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</si>
  <si>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</si>
  <si>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</si>
  <si>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</si>
  <si>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</si>
  <si>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</si>
  <si>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</si>
  <si>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</si>
  <si>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</si>
  <si>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</si>
  <si>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</si>
  <si>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</si>
  <si>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</si>
  <si>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</si>
  <si>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</si>
  <si>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</si>
  <si>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</si>
  <si>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</si>
  <si>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</si>
  <si>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</si>
  <si>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</si>
  <si>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</si>
  <si>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</si>
  <si>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</si>
  <si>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</si>
  <si>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</si>
  <si>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</si>
  <si>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</si>
  <si>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</si>
  <si>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</si>
  <si>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</si>
  <si>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</si>
  <si>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</si>
  <si>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</si>
  <si>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</si>
  <si>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</si>
  <si>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</si>
  <si>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</si>
  <si>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</si>
  <si>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</si>
  <si>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</si>
  <si>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</si>
  <si>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</si>
  <si>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</si>
  <si>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</si>
  <si>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</si>
  <si>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</si>
  <si>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</si>
  <si>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</si>
  <si>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</si>
  <si>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</si>
  <si>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</si>
  <si>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</si>
  <si>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</si>
  <si>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</si>
  <si>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</si>
  <si>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</si>
  <si>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</si>
  <si>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</si>
  <si>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</si>
  <si>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</si>
  <si>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</si>
  <si>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</si>
  <si>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</si>
  <si>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</si>
  <si>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</si>
  <si>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</si>
  <si>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</si>
  <si>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</si>
  <si>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</si>
  <si>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</si>
  <si>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</si>
  <si>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</si>
  <si>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</si>
  <si>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</si>
  <si>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</si>
  <si>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</si>
  <si>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</si>
  <si>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</si>
  <si>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</si>
  <si>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</si>
  <si>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</si>
  <si>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</si>
  <si>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</si>
  <si>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</si>
  <si>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</si>
  <si>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</si>
  <si>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</si>
  <si>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</si>
  <si>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</si>
  <si>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</si>
  <si>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</si>
  <si>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</si>
  <si>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</si>
  <si>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</si>
  <si>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</si>
  <si>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</si>
  <si>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</si>
  <si>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</si>
  <si>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</si>
  <si>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</si>
  <si>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</si>
  <si>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</si>
  <si>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</si>
  <si>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</si>
  <si>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</si>
  <si>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</si>
  <si>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</si>
  <si>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</si>
  <si>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</si>
  <si>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</si>
  <si>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</si>
  <si>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</si>
  <si>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</si>
  <si>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</si>
  <si>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</si>
  <si>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</si>
  <si>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</si>
  <si>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</si>
  <si>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</si>
  <si>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</si>
  <si>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</si>
  <si>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</si>
  <si>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</si>
  <si>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</si>
  <si>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</si>
  <si>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</si>
  <si>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</si>
  <si>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</si>
  <si>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</si>
  <si>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</si>
  <si>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</si>
  <si>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</si>
  <si>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</si>
  <si>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</si>
  <si>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</si>
  <si>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</si>
  <si>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</si>
  <si>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</si>
  <si>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</si>
  <si>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</si>
  <si>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</si>
  <si>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</si>
  <si>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</si>
  <si>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</si>
  <si>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</si>
  <si>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</si>
  <si>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</si>
  <si>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</si>
  <si>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</si>
  <si>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</si>
  <si>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</si>
  <si>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</si>
  <si>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</si>
  <si>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</si>
  <si>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</si>
  <si>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</si>
  <si>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</si>
  <si>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</si>
  <si>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</si>
  <si>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</si>
  <si>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</si>
  <si>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</si>
  <si>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</si>
  <si>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</si>
  <si>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</si>
  <si>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</si>
  <si>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</si>
  <si>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</si>
  <si>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</si>
  <si>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</si>
  <si>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</si>
  <si>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</si>
  <si>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</si>
  <si>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</si>
  <si>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</si>
  <si>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</si>
  <si>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</si>
  <si>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</si>
  <si>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</si>
  <si>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</si>
  <si>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</si>
  <si>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</si>
  <si>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</si>
  <si>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</si>
  <si>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</si>
  <si>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</si>
  <si>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</si>
  <si>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</si>
  <si>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</si>
  <si>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</si>
  <si>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</si>
  <si>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</si>
  <si>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</si>
  <si>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</si>
  <si>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</si>
  <si>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</si>
  <si>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</si>
  <si>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</si>
  <si>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</si>
  <si>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</si>
  <si>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</si>
  <si>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</si>
  <si>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</si>
  <si>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</si>
  <si>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</si>
  <si>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</si>
  <si>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</si>
  <si>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</si>
  <si>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</si>
  <si>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</si>
  <si>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</si>
  <si>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</si>
  <si>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</si>
  <si>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</si>
  <si>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</si>
  <si>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</si>
  <si>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</si>
  <si>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</si>
  <si>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</si>
  <si>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</si>
  <si>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</si>
  <si>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</si>
  <si>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</si>
  <si>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</si>
  <si>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</si>
  <si>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</si>
  <si>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</si>
  <si>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</si>
  <si>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</si>
  <si>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</si>
  <si>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</si>
  <si>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</si>
  <si>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</si>
  <si>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</si>
  <si>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</si>
  <si>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</si>
  <si>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</si>
  <si>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</si>
  <si>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</si>
  <si>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</si>
  <si>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</si>
  <si>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</si>
  <si>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</si>
  <si>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</si>
  <si>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</si>
  <si>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</si>
  <si>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</si>
  <si>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</si>
  <si>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</si>
  <si>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</si>
  <si>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</si>
  <si>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</si>
  <si>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</si>
  <si>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</si>
  <si>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</si>
  <si>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</si>
  <si>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</si>
  <si>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</si>
  <si>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</si>
  <si>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</si>
  <si>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</si>
  <si>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</si>
  <si>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</si>
  <si>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</si>
  <si>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</si>
  <si>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</si>
  <si>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</si>
  <si>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</si>
  <si>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</si>
  <si>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</si>
  <si>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</si>
  <si>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</si>
  <si>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</si>
  <si>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</si>
  <si>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</si>
  <si>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</si>
  <si>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</si>
  <si>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</si>
  <si>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</si>
  <si>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</si>
  <si>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</si>
  <si>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</si>
  <si>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</si>
  <si>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</si>
  <si>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</si>
  <si>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</si>
  <si>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</si>
  <si>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</si>
  <si>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</si>
  <si>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</si>
  <si>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</si>
  <si>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</si>
  <si>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</si>
  <si>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</si>
  <si>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</si>
  <si>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</si>
  <si>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</si>
  <si>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</si>
  <si>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</si>
  <si>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</si>
  <si>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</si>
  <si>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</si>
  <si>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</si>
  <si>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</si>
  <si>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</si>
  <si>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</si>
  <si>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</si>
  <si>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</si>
  <si>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</si>
  <si>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</si>
  <si>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</si>
  <si>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</si>
  <si>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</si>
  <si>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</si>
  <si>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</si>
  <si>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</si>
  <si>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</si>
  <si>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</si>
  <si>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</si>
  <si>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</si>
  <si>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</si>
  <si>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</si>
  <si>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</si>
  <si>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</si>
  <si>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</si>
  <si>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</si>
  <si>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</si>
  <si>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</si>
  <si>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</si>
  <si>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</si>
  <si>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</si>
  <si>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</si>
  <si>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</si>
  <si>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</si>
  <si>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</si>
  <si>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</si>
  <si>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</si>
  <si>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</si>
  <si>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</si>
  <si>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</si>
  <si>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</si>
  <si>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</si>
  <si>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</si>
  <si>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</si>
  <si>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</si>
  <si>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</si>
  <si>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</si>
  <si>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</si>
  <si>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</si>
  <si>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</si>
  <si>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</si>
  <si>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</si>
  <si>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</si>
  <si>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</si>
  <si>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</si>
  <si>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</si>
  <si>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</si>
  <si>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</si>
  <si>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</si>
  <si>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</si>
  <si>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</si>
  <si>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</si>
  <si>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</si>
  <si>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</si>
  <si>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</si>
  <si>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</si>
  <si>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</si>
  <si>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</si>
  <si>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</si>
  <si>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</si>
  <si>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</si>
  <si>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</si>
  <si>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</si>
  <si>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</si>
  <si>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</si>
  <si>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</si>
  <si>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</si>
  <si>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</si>
  <si>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</si>
  <si>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</si>
  <si>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</si>
  <si>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</si>
  <si>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</si>
  <si>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</si>
  <si>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</si>
  <si>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</si>
  <si>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</si>
  <si>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</si>
  <si>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</si>
  <si>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</si>
  <si>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</si>
  <si>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</si>
  <si>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</si>
  <si>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</si>
  <si>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</si>
  <si>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</si>
  <si>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</si>
  <si>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</si>
  <si>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</si>
  <si>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</si>
  <si>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</si>
  <si>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</si>
  <si>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</si>
  <si>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</si>
  <si>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</si>
  <si>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</si>
  <si>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</si>
  <si>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</si>
  <si>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</si>
  <si>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</si>
  <si>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</si>
  <si>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</si>
  <si>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</si>
  <si>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</si>
  <si>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</si>
  <si>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</si>
  <si>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</si>
  <si>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</si>
  <si>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</si>
  <si>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</si>
  <si>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</si>
  <si>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</si>
  <si>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</si>
  <si>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</si>
  <si>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</si>
  <si>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</si>
  <si>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</si>
  <si>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</si>
  <si>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</si>
  <si>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</si>
  <si>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</si>
  <si>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</si>
  <si>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</si>
  <si>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</si>
  <si>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</si>
  <si>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</si>
  <si>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</si>
  <si>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</si>
  <si>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</si>
  <si>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</si>
  <si>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</si>
  <si>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</si>
  <si>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</si>
  <si>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</si>
  <si>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</si>
  <si>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</si>
  <si>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</si>
  <si>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</si>
  <si>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</si>
  <si>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</si>
  <si>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</si>
  <si>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</si>
  <si>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</si>
  <si>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</si>
  <si>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</si>
  <si>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</si>
  <si>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</si>
  <si>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</si>
  <si>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</si>
  <si>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</si>
  <si>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</si>
  <si>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</si>
  <si>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</si>
  <si>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</si>
  <si>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</si>
  <si>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</si>
  <si>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</si>
  <si>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</si>
  <si>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</si>
  <si>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</si>
  <si>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</si>
  <si>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</si>
  <si>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</si>
  <si>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</si>
  <si>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</si>
  <si>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</si>
  <si>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</si>
  <si>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</si>
  <si>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</si>
  <si>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</si>
  <si>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</si>
  <si>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</si>
  <si>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</si>
  <si>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</si>
  <si>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</si>
  <si>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</si>
  <si>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</si>
  <si>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</si>
  <si>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</si>
  <si>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</si>
  <si>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</si>
  <si>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</si>
  <si>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</si>
  <si>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</si>
  <si>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</si>
  <si>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</si>
  <si>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</si>
  <si>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</si>
  <si>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</si>
  <si>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</si>
  <si>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</si>
  <si>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</si>
  <si>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</si>
  <si>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</si>
  <si>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</si>
  <si>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</si>
  <si>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</si>
  <si>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</si>
  <si>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</si>
  <si>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</si>
  <si>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</si>
  <si>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</si>
  <si>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</si>
  <si>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</si>
  <si>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</si>
  <si>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</si>
  <si>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</si>
  <si>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</si>
  <si>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</si>
  <si>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</si>
  <si>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</si>
  <si>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</si>
  <si>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</si>
  <si>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</si>
  <si>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</si>
  <si>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</si>
  <si>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</si>
  <si>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</si>
  <si>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</si>
  <si>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</si>
  <si>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</si>
  <si>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</si>
  <si>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</si>
  <si>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</si>
  <si>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</si>
  <si>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</si>
  <si>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</si>
  <si>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</si>
  <si>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</si>
  <si>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</si>
  <si>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</si>
  <si>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</si>
  <si>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</si>
  <si>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</si>
  <si>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</si>
  <si>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</si>
  <si>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</si>
  <si>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</si>
  <si>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</si>
  <si>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</si>
  <si>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</si>
  <si>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</si>
  <si>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</si>
  <si>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</si>
  <si>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</si>
  <si>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</si>
  <si>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</si>
  <si>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</si>
  <si>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</si>
  <si>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</si>
  <si>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</si>
  <si>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</si>
  <si>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</si>
  <si>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</si>
  <si>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</si>
  <si>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</si>
  <si>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</si>
  <si>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</si>
  <si>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</si>
  <si>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</si>
  <si>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</si>
  <si>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</si>
  <si>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</si>
  <si>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</si>
  <si>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</si>
  <si>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</si>
  <si>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</si>
  <si>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</si>
  <si>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</si>
  <si>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</si>
  <si>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</si>
  <si>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</si>
  <si>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</si>
  <si>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</si>
  <si>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</si>
  <si>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</si>
  <si>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</si>
  <si>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</si>
  <si>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</si>
  <si>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</si>
  <si>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</si>
  <si>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</si>
  <si>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</si>
  <si>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</si>
  <si>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</si>
  <si>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</si>
  <si>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</si>
  <si>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</si>
  <si>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</si>
  <si>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</si>
  <si>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</si>
  <si>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</si>
  <si>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</si>
  <si>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</si>
  <si>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</si>
  <si>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</si>
  <si>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</si>
  <si>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</si>
  <si>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</si>
  <si>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</si>
  <si>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</si>
  <si>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</si>
  <si>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</si>
  <si>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</si>
  <si>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</si>
  <si>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</si>
  <si>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</si>
  <si>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</si>
  <si>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</si>
  <si>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</si>
  <si>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</si>
  <si>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</si>
  <si>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</si>
  <si>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</si>
  <si>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</si>
  <si>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</si>
  <si>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</si>
  <si>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</si>
  <si>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</si>
  <si>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</si>
  <si>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</si>
  <si>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</si>
  <si>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</si>
  <si>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</si>
  <si>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</si>
  <si>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</si>
  <si>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</si>
  <si>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</si>
  <si>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</si>
  <si>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</si>
  <si>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</si>
  <si>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</si>
  <si>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</si>
  <si>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</si>
  <si>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</si>
  <si>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</si>
  <si>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</si>
  <si>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</si>
  <si>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</si>
  <si>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</si>
  <si>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</si>
  <si>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</si>
  <si>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</si>
  <si>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</si>
  <si>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</si>
  <si>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</si>
  <si>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</si>
  <si>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</si>
  <si>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</si>
  <si>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</si>
  <si>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</si>
  <si>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</si>
  <si>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</si>
  <si>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</si>
  <si>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</si>
  <si>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</si>
  <si>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</si>
  <si>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</si>
  <si>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</si>
  <si>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</si>
  <si>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</si>
  <si>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</si>
  <si>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</si>
  <si>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</si>
  <si>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</si>
  <si>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</si>
  <si>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</si>
  <si>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</si>
  <si>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</si>
  <si>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</si>
  <si>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</si>
  <si>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</si>
  <si>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</si>
  <si>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</si>
  <si>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</si>
  <si>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</si>
  <si>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</si>
  <si>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</si>
  <si>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</si>
  <si>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</si>
  <si>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</si>
  <si>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</si>
  <si>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</si>
  <si>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</si>
  <si>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</si>
  <si>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</si>
  <si>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</si>
  <si>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</si>
  <si>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</si>
  <si>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</si>
  <si>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</si>
  <si>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</si>
  <si>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</si>
  <si>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</si>
  <si>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</si>
  <si>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</si>
  <si>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</si>
  <si>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</si>
  <si>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</si>
  <si>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</si>
  <si>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</si>
  <si>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</si>
  <si>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</si>
  <si>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</si>
  <si>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</si>
  <si>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</si>
  <si>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</si>
  <si>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</si>
  <si>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</si>
  <si>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</si>
  <si>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</si>
  <si>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</si>
  <si>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</si>
  <si>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</si>
  <si>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</si>
  <si>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</si>
  <si>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</si>
  <si>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</si>
  <si>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</si>
  <si>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</si>
  <si>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</si>
  <si>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</si>
  <si>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</si>
  <si>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</si>
  <si>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</si>
  <si>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</si>
  <si>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</si>
  <si>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</si>
  <si>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</si>
  <si>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</si>
  <si>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</si>
  <si>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</si>
  <si>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</si>
  <si>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</si>
  <si>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</si>
  <si>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</si>
  <si>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</si>
  <si>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</si>
  <si>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</si>
  <si>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</si>
  <si>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</si>
  <si>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</si>
  <si>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</si>
  <si>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</si>
  <si>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</si>
  <si>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</si>
  <si>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</si>
  <si>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</si>
  <si>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</si>
  <si>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</si>
  <si>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</si>
  <si>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</si>
  <si>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</si>
  <si>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</si>
  <si>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</si>
  <si>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</si>
  <si>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</si>
  <si>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</si>
  <si>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</si>
  <si>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</si>
  <si>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</si>
  <si>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</si>
  <si>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</si>
  <si>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</si>
  <si>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</si>
  <si>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</si>
  <si>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</si>
  <si>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</si>
  <si>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</si>
  <si>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</si>
  <si>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</si>
  <si>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</si>
  <si>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</si>
  <si>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</si>
  <si>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</si>
  <si>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</si>
  <si>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</si>
  <si>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</si>
  <si>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</si>
  <si>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</si>
  <si>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</si>
  <si>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</si>
  <si>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</si>
  <si>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</si>
  <si>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</si>
  <si>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</si>
  <si>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</si>
  <si>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</si>
  <si>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</si>
  <si>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</si>
  <si>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</si>
  <si>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</si>
  <si>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</si>
  <si>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</si>
  <si>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</si>
  <si>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</si>
  <si>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</si>
  <si>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</si>
  <si>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</si>
  <si>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</si>
  <si>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</si>
  <si>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</si>
  <si>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</si>
  <si>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</si>
  <si>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</si>
  <si>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</si>
  <si>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</si>
  <si>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</si>
  <si>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</si>
  <si>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</si>
  <si>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</si>
  <si>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</si>
  <si>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</si>
  <si>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</si>
  <si>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</si>
  <si>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</si>
  <si>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</si>
  <si>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</si>
  <si>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</si>
  <si>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</si>
  <si>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</si>
  <si>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</si>
  <si>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</si>
  <si>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</si>
  <si>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</si>
  <si>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</si>
  <si>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</si>
  <si>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</si>
  <si>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</si>
  <si>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</si>
  <si>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</si>
  <si>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</si>
  <si>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</si>
  <si>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</si>
  <si>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</si>
  <si>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</si>
  <si>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</si>
  <si>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</si>
  <si>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</si>
  <si>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</si>
  <si>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</si>
  <si>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</si>
  <si>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</si>
  <si>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</si>
  <si>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</si>
  <si>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</si>
  <si>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</si>
  <si>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</si>
  <si>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</si>
  <si>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</si>
  <si>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</si>
  <si>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</si>
  <si>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</si>
  <si>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</si>
  <si>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</si>
  <si>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</si>
  <si>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</si>
  <si>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</si>
  <si>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</si>
  <si>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</si>
  <si>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</si>
  <si>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</si>
  <si>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</si>
  <si>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</si>
  <si>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</si>
  <si>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</si>
  <si>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</si>
  <si>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</si>
  <si>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</si>
  <si>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</si>
  <si>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</si>
  <si>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</si>
  <si>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</si>
  <si>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</si>
  <si>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</si>
  <si>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</si>
  <si>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</si>
  <si>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</si>
  <si>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</si>
  <si>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</si>
  <si>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</si>
  <si>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</si>
  <si>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</si>
  <si>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</si>
  <si>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</si>
  <si>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</si>
  <si>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</si>
  <si>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</si>
  <si>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</si>
  <si>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</si>
  <si>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</si>
  <si>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</si>
  <si>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</si>
  <si>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</si>
  <si>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</si>
  <si>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</si>
  <si>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</si>
  <si>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</si>
  <si>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</si>
  <si>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</si>
  <si>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</si>
  <si>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</si>
  <si>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</si>
  <si>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</si>
  <si>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</si>
  <si>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</si>
  <si>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</si>
  <si>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</si>
  <si>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</si>
  <si>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</si>
  <si>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</si>
  <si>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</si>
  <si>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</si>
  <si>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</si>
  <si>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</si>
  <si>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</si>
  <si>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</si>
  <si>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</si>
  <si>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</si>
  <si>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</si>
  <si>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</si>
  <si>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</si>
  <si>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</si>
  <si>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</si>
  <si>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</si>
  <si>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</si>
  <si>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</si>
  <si>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</si>
  <si>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</si>
  <si>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</si>
  <si>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</si>
  <si>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</si>
  <si>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</si>
  <si>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</si>
  <si>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</si>
  <si>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</si>
  <si>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</si>
  <si>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</si>
  <si>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</si>
  <si>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</si>
  <si>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</si>
  <si>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</si>
  <si>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</si>
  <si>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</si>
  <si>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</si>
  <si>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</si>
  <si>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</si>
  <si>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</si>
  <si>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</si>
  <si>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</si>
  <si>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</si>
  <si>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</si>
  <si>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</si>
  <si>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</si>
  <si>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</si>
  <si>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</si>
  <si>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</si>
  <si>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</si>
  <si>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</si>
  <si>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</si>
  <si>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</si>
  <si>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</si>
  <si>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</si>
  <si>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</si>
  <si>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</si>
  <si>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</si>
  <si>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</si>
  <si>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</si>
  <si>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</si>
  <si>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</si>
  <si>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</si>
  <si>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</si>
  <si>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</si>
  <si>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</si>
  <si>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</si>
  <si>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</si>
  <si>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</si>
  <si>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</si>
  <si>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</si>
  <si>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</si>
  <si>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</si>
  <si>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</si>
  <si>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</si>
  <si>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</si>
  <si>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</si>
  <si>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</si>
  <si>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</si>
  <si>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</si>
  <si>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</si>
  <si>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</si>
  <si>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</si>
  <si>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</si>
  <si>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</si>
  <si>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</si>
  <si>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</si>
  <si>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</si>
  <si>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</si>
  <si>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</si>
  <si>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</si>
  <si>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</si>
  <si>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</si>
  <si>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</si>
  <si>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</si>
  <si>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</si>
  <si>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</si>
  <si>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</si>
  <si>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</si>
  <si>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</si>
  <si>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</si>
  <si>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</si>
  <si>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</si>
  <si>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</si>
  <si>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</si>
  <si>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</si>
  <si>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</si>
  <si>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</si>
  <si>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</si>
  <si>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</si>
  <si>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</si>
  <si>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</si>
  <si>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</si>
  <si>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</si>
  <si>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</si>
  <si>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</si>
  <si>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</si>
  <si>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</si>
  <si>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</si>
  <si>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</si>
  <si>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</si>
  <si>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</si>
  <si>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</si>
  <si>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</si>
  <si>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</si>
  <si>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</si>
  <si>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</si>
  <si>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</si>
  <si>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</si>
  <si>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</si>
  <si>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</si>
  <si>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</si>
  <si>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</si>
  <si>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</si>
  <si>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</si>
  <si>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</si>
  <si>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</si>
  <si>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</si>
  <si>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</si>
  <si>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</si>
  <si>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</si>
  <si>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</si>
  <si>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</si>
  <si>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</si>
  <si>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</si>
  <si>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</si>
  <si>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</si>
  <si>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</si>
  <si>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</si>
  <si>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</si>
  <si>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</si>
  <si>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</si>
  <si>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</si>
  <si>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</si>
  <si>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</si>
  <si>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</si>
  <si>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</si>
  <si>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</si>
  <si>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</si>
  <si>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</si>
  <si>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</si>
  <si>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</si>
  <si>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</si>
  <si>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</si>
  <si>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</si>
  <si>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</si>
  <si>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</si>
  <si>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</si>
  <si>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</si>
  <si>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</si>
  <si>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</si>
  <si>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</si>
  <si>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</si>
  <si>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</si>
  <si>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</si>
  <si>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</si>
  <si>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</si>
  <si>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</si>
  <si>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</si>
  <si>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</si>
  <si>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</si>
  <si>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</si>
  <si>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</si>
  <si>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</si>
  <si>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</si>
  <si>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</si>
  <si>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</si>
  <si>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</si>
  <si>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</si>
  <si>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</si>
  <si>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</si>
  <si>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</si>
  <si>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</si>
  <si>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</si>
  <si>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</si>
  <si>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</si>
  <si>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</si>
  <si>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</si>
  <si>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</si>
  <si>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</si>
  <si>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</si>
  <si>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</si>
  <si>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</si>
  <si>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</si>
  <si>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</si>
  <si>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</si>
  <si>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</si>
  <si>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</si>
  <si>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</si>
  <si>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</si>
  <si>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</si>
  <si>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</si>
  <si>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</si>
  <si>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</si>
  <si>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</si>
  <si>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</si>
  <si>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</si>
  <si>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</si>
  <si>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</si>
  <si>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</si>
  <si>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</si>
  <si>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</si>
  <si>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</si>
  <si>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</si>
  <si>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</si>
  <si>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</si>
  <si>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</si>
  <si>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</si>
  <si>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</si>
  <si>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</si>
  <si>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</si>
  <si>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</si>
  <si>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</si>
  <si>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</si>
  <si>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</si>
  <si>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</si>
  <si>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</si>
  <si>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</si>
  <si>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</si>
  <si>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</si>
  <si>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</si>
  <si>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</si>
  <si>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</si>
  <si>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</si>
  <si>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</si>
  <si>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</si>
  <si>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</si>
  <si>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</si>
  <si>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</si>
  <si>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</si>
  <si>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</si>
  <si>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</si>
  <si>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</si>
  <si>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</si>
  <si>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</si>
  <si>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</si>
  <si>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</si>
  <si>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</si>
  <si>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</si>
  <si>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</si>
  <si>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</si>
  <si>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</si>
  <si>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</si>
  <si>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</si>
  <si>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</si>
  <si>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</si>
  <si>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</si>
  <si>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</si>
  <si>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</si>
  <si>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</si>
  <si>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</si>
  <si>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</si>
  <si>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</si>
  <si>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</si>
  <si>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</si>
  <si>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</si>
  <si>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</si>
  <si>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</si>
  <si>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</si>
  <si>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</si>
  <si>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</si>
  <si>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</si>
  <si>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</si>
  <si>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</si>
  <si>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</si>
  <si>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</si>
  <si>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</si>
  <si>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</si>
  <si>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</si>
  <si>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</si>
  <si>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</si>
  <si>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</si>
  <si>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</si>
  <si>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</si>
  <si>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</si>
  <si>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</si>
  <si>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</si>
  <si>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</si>
  <si>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</si>
  <si>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</si>
  <si>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</si>
  <si>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</si>
  <si>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</si>
  <si>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</si>
  <si>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</si>
  <si>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</si>
  <si>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</si>
  <si>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</si>
  <si>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</si>
  <si>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</si>
  <si>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</si>
  <si>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</si>
  <si>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</si>
  <si>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</si>
  <si>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</si>
  <si>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</si>
  <si>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</si>
  <si>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</si>
  <si>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</si>
  <si>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</si>
  <si>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</si>
  <si>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</si>
  <si>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</si>
  <si>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</si>
  <si>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</si>
  <si>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</si>
  <si>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</si>
  <si>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</si>
  <si>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</si>
  <si>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</si>
  <si>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</si>
  <si>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</si>
  <si>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</si>
  <si>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</si>
  <si>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</si>
  <si>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</si>
  <si>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</si>
  <si>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</si>
  <si>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</si>
  <si>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</si>
  <si>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</si>
  <si>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</si>
  <si>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</si>
  <si>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</si>
  <si>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</si>
  <si>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</si>
  <si>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</si>
  <si>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</si>
  <si>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</si>
  <si>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</si>
  <si>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</si>
  <si>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</si>
  <si>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</si>
  <si>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</si>
  <si>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</si>
  <si>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</si>
  <si>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</si>
  <si>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</si>
  <si>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</si>
  <si>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</si>
  <si>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</si>
  <si>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</si>
  <si>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</si>
  <si>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</si>
  <si>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</si>
  <si>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</si>
  <si>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</si>
  <si>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</si>
  <si>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</si>
  <si>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</si>
  <si>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</si>
  <si>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</si>
  <si>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</si>
  <si>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</si>
  <si>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</si>
  <si>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</si>
  <si>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</si>
  <si>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</si>
  <si>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</si>
  <si>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</si>
  <si>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</si>
  <si>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</si>
  <si>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</si>
  <si>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</si>
  <si>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</si>
  <si>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</si>
  <si>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</si>
  <si>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</si>
  <si>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</si>
  <si>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</si>
  <si>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</si>
  <si>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</si>
  <si>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</si>
  <si>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</si>
  <si>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</si>
  <si>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</si>
  <si>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</si>
  <si>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</si>
  <si>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</si>
  <si>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</si>
  <si>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</si>
  <si>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</si>
  <si>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</si>
  <si>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</si>
  <si>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</si>
  <si>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</si>
  <si>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</si>
  <si>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</si>
  <si>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</si>
  <si>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</si>
  <si>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</si>
  <si>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</si>
  <si>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</si>
  <si>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</si>
  <si>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</si>
  <si>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</si>
  <si>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</si>
  <si>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</si>
  <si>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</si>
  <si>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</si>
  <si>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</si>
  <si>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</si>
  <si>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</si>
  <si>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</si>
  <si>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</si>
  <si>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</si>
  <si>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</si>
  <si>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</si>
  <si>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</si>
  <si>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</si>
  <si>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</si>
  <si>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</si>
  <si>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</si>
  <si>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</si>
  <si>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</si>
  <si>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</si>
  <si>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</si>
  <si>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</si>
  <si>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</si>
  <si>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</si>
  <si>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</si>
  <si>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</si>
  <si>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</si>
  <si>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</si>
  <si>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</si>
  <si>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</si>
  <si>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</si>
  <si>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</si>
  <si>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</si>
  <si>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</si>
  <si>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</si>
  <si>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</si>
  <si>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</si>
  <si>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</si>
  <si>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</si>
  <si>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</si>
  <si>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</si>
  <si>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</si>
  <si>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</si>
  <si>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</si>
  <si>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</si>
  <si>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</si>
  <si>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</si>
  <si>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</si>
  <si>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</si>
  <si>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</si>
  <si>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</si>
  <si>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</si>
  <si>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</si>
  <si>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</si>
  <si>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</si>
  <si>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</si>
  <si>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</si>
  <si>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</si>
  <si>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</si>
  <si>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</si>
  <si>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</si>
  <si>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</si>
  <si>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</si>
  <si>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</si>
  <si>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</si>
  <si>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</si>
  <si>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</si>
  <si>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</si>
  <si>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</si>
  <si>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</si>
  <si>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</si>
  <si>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</si>
  <si>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</si>
  <si>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</si>
  <si>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</si>
  <si>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</si>
  <si>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</si>
  <si>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</si>
  <si>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</si>
  <si>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</si>
  <si>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</si>
  <si>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</si>
  <si>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</si>
  <si>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</si>
  <si>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</si>
  <si>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</si>
  <si>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</si>
  <si>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</si>
  <si>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</si>
  <si>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</si>
  <si>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</si>
  <si>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</si>
  <si>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</si>
  <si>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</si>
  <si>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</si>
  <si>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</si>
  <si>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</si>
  <si>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</si>
  <si>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</si>
  <si>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</si>
  <si>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</si>
  <si>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</si>
  <si>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</si>
  <si>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</si>
  <si>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</si>
  <si>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</si>
  <si>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</si>
  <si>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</si>
  <si>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</si>
  <si>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</si>
  <si>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</si>
  <si>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</si>
  <si>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</si>
  <si>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</si>
  <si>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</si>
  <si>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</si>
  <si>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</si>
  <si>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</si>
  <si>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</si>
  <si>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</si>
  <si>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</si>
  <si>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</si>
  <si>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</si>
  <si>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</si>
  <si>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</si>
  <si>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</si>
  <si>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</si>
  <si>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</si>
  <si>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</si>
  <si>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</si>
  <si>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</si>
  <si>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</si>
  <si>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</si>
  <si>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</si>
  <si>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</si>
  <si>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</si>
  <si>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</si>
  <si>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</si>
  <si>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</si>
  <si>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</si>
  <si>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</si>
  <si>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</si>
  <si>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</si>
  <si>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</si>
  <si>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</si>
  <si>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</si>
  <si>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</si>
  <si>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</si>
  <si>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</si>
  <si>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</si>
  <si>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</si>
  <si>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</si>
  <si>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</si>
  <si>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</si>
  <si>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</si>
  <si>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</si>
  <si>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</si>
  <si>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</si>
  <si>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</si>
  <si>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</si>
  <si>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</si>
  <si>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</si>
  <si>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</si>
  <si>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</si>
  <si>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</si>
  <si>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</si>
  <si>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</si>
  <si>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</si>
  <si>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</si>
  <si>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</si>
  <si>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</si>
  <si>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</si>
  <si>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</si>
  <si>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</si>
  <si>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</si>
  <si>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</si>
  <si>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</si>
  <si>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</si>
  <si>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</si>
  <si>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</si>
  <si>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</si>
  <si>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</si>
  <si>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</si>
  <si>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</si>
  <si>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</si>
  <si>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</si>
  <si>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</si>
  <si>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</si>
  <si>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</si>
  <si>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</si>
  <si>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</si>
  <si>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</si>
  <si>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</si>
  <si>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</si>
  <si>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</si>
  <si>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</si>
  <si>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</si>
  <si>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</si>
  <si>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</si>
  <si>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</si>
  <si>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</si>
  <si>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</si>
  <si>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</si>
  <si>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</si>
  <si>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</si>
  <si>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</si>
  <si>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</si>
  <si>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</si>
  <si>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</si>
  <si>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</si>
  <si>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</si>
  <si>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</si>
  <si>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</si>
  <si>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</si>
  <si>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</si>
  <si>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</si>
  <si>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</si>
  <si>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</si>
  <si>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</si>
  <si>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</si>
  <si>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</si>
  <si>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</si>
  <si>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</si>
  <si>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</si>
  <si>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</si>
  <si>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</si>
  <si>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</si>
  <si>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</si>
  <si>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</si>
  <si>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</si>
  <si>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</si>
  <si>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</si>
  <si>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</si>
  <si>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</si>
  <si>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</si>
  <si>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</si>
  <si>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</si>
  <si>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</si>
  <si>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</si>
  <si>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</si>
  <si>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</si>
  <si>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</si>
  <si>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</si>
  <si>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</si>
  <si>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</si>
  <si>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</si>
  <si>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</si>
  <si>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</si>
  <si>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</si>
  <si>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</si>
  <si>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</si>
  <si>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</si>
  <si>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</si>
  <si>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</si>
  <si>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</si>
  <si>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</si>
  <si>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</si>
  <si>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</si>
  <si>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</si>
  <si>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</si>
  <si>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</si>
  <si>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</si>
  <si>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</si>
  <si>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</si>
  <si>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</si>
  <si>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</si>
  <si>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</si>
  <si>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</si>
  <si>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</si>
  <si>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</si>
  <si>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</si>
  <si>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</si>
  <si>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</si>
  <si>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</si>
  <si>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</si>
  <si>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</si>
  <si>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</si>
  <si>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</si>
  <si>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</si>
  <si>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</si>
  <si>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</si>
  <si>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</si>
  <si>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</si>
  <si>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</si>
  <si>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</si>
  <si>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</si>
  <si>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</si>
  <si>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</si>
  <si>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</si>
  <si>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</si>
  <si>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</si>
  <si>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</si>
  <si>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</si>
  <si>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</si>
  <si>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</si>
  <si>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</si>
  <si>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</si>
  <si>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</si>
  <si>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</si>
  <si>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</si>
  <si>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</si>
  <si>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</si>
  <si>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</si>
  <si>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</si>
  <si>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</si>
  <si>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</si>
  <si>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</si>
  <si>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</si>
  <si>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</si>
  <si>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</si>
  <si>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</si>
  <si>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</si>
  <si>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</si>
  <si>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</si>
  <si>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</si>
  <si>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</si>
  <si>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</si>
  <si>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</si>
  <si>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</si>
  <si>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</si>
  <si>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</si>
  <si>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</si>
  <si>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</si>
  <si>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</si>
  <si>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</si>
  <si>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</si>
  <si>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</si>
  <si>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</si>
  <si>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</si>
  <si>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</si>
  <si>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</si>
  <si>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</si>
  <si>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</si>
  <si>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</si>
  <si>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</si>
  <si>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</si>
  <si>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</si>
  <si>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</si>
  <si>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</si>
  <si>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</si>
  <si>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</si>
  <si>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</si>
  <si>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</si>
  <si>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</si>
  <si>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</si>
  <si>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</si>
  <si>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</si>
  <si>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</si>
  <si>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</si>
  <si>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</si>
  <si>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</si>
  <si>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</si>
  <si>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</si>
  <si>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</si>
  <si>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</si>
  <si>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</si>
  <si>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</si>
  <si>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</si>
  <si>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</si>
  <si>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</si>
  <si>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</si>
  <si>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</si>
  <si>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</si>
  <si>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</si>
  <si>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</si>
  <si>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</si>
  <si>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</si>
  <si>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</si>
  <si>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</si>
  <si>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</si>
  <si>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</si>
  <si>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</si>
  <si>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</si>
  <si>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</si>
  <si>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</si>
  <si>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</si>
  <si>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</si>
  <si>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</si>
  <si>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</si>
  <si>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</si>
  <si>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</si>
  <si>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</si>
  <si>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</si>
  <si>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</si>
  <si>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</si>
  <si>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</si>
  <si>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</si>
  <si>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</si>
  <si>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</si>
  <si>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</si>
  <si>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</si>
  <si>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</si>
  <si>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</si>
  <si>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</si>
  <si>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</si>
  <si>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</si>
  <si>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</si>
  <si>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</si>
  <si>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</si>
  <si>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</si>
  <si>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</si>
  <si>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</si>
  <si>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</si>
  <si>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</si>
  <si>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</si>
  <si>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</si>
  <si>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</si>
  <si>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</si>
  <si>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</si>
  <si>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</si>
  <si>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</si>
  <si>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</si>
  <si>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</si>
  <si>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</si>
  <si>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</si>
  <si>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</si>
  <si>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</si>
  <si>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</si>
  <si>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</si>
  <si>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</si>
  <si>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</si>
  <si>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</si>
  <si>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</si>
  <si>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</si>
  <si>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</si>
  <si>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</si>
  <si>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</si>
  <si>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</si>
  <si>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</si>
  <si>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</si>
  <si>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</si>
  <si>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</si>
  <si>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</si>
  <si>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</si>
  <si>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</si>
  <si>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</si>
  <si>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</si>
  <si>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</si>
  <si>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</si>
  <si>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</si>
  <si>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</si>
  <si>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</si>
  <si>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</si>
  <si>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</si>
  <si>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</si>
  <si>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</si>
  <si>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</si>
  <si>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</si>
  <si>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</si>
  <si>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</si>
  <si>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</si>
  <si>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</si>
  <si>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</si>
  <si>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</si>
  <si>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</si>
  <si>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</si>
  <si>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</si>
  <si>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</si>
  <si>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</si>
  <si>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</si>
  <si>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</si>
  <si>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</si>
  <si>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</si>
  <si>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</si>
  <si>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</si>
  <si>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</si>
  <si>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</si>
  <si>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</si>
  <si>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</si>
  <si>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</si>
  <si>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</si>
  <si>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</si>
  <si>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</si>
  <si>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</si>
  <si>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</si>
  <si>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</si>
  <si>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</si>
  <si>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</si>
  <si>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</si>
  <si>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</si>
  <si>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</si>
  <si>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</si>
  <si>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</si>
  <si>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</si>
  <si>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</si>
  <si>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</si>
  <si>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</si>
  <si>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</si>
  <si>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</si>
  <si>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</si>
  <si>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</si>
  <si>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</si>
  <si>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</si>
  <si>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</si>
  <si>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</si>
  <si>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</si>
  <si>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</si>
  <si>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</si>
  <si>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</si>
  <si>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</si>
  <si>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</si>
  <si>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</si>
  <si>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</si>
  <si>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</si>
  <si>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</si>
  <si>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</si>
  <si>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</si>
  <si>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</si>
  <si>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</si>
  <si>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</si>
  <si>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</si>
  <si>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</si>
  <si>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</si>
  <si>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</si>
  <si>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</si>
  <si>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</si>
  <si>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</si>
  <si>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</si>
  <si>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</si>
  <si>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</si>
  <si>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</si>
  <si>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</si>
  <si>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</si>
  <si>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</si>
  <si>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</si>
  <si>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</si>
  <si>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</si>
  <si>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</si>
  <si>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</si>
  <si>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</si>
  <si>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</si>
  <si>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</si>
  <si>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</si>
  <si>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</si>
  <si>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</si>
  <si>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</si>
  <si>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</si>
  <si>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</si>
  <si>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</si>
  <si>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</si>
  <si>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</si>
  <si>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</si>
  <si>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</si>
  <si>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</si>
  <si>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</si>
  <si>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</si>
  <si>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</si>
  <si>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</si>
  <si>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</si>
  <si>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</si>
  <si>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</si>
  <si>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</si>
  <si>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</si>
  <si>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</si>
  <si>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</si>
  <si>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</si>
  <si>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</si>
  <si>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</si>
  <si>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</si>
  <si>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</si>
  <si>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</si>
  <si>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</si>
  <si>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</si>
  <si>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</si>
  <si>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</si>
  <si>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</si>
  <si>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</si>
  <si>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</si>
  <si>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</si>
  <si>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</si>
  <si>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</si>
  <si>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</si>
  <si>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</si>
  <si>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</si>
  <si>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</si>
  <si>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</si>
  <si>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</si>
  <si>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</si>
  <si>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</si>
  <si>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</si>
  <si>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</si>
  <si>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</si>
  <si>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</si>
  <si>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</si>
  <si>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</si>
  <si>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</si>
  <si>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</si>
  <si>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</si>
  <si>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</si>
  <si>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</si>
  <si>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</si>
  <si>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</si>
  <si>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</si>
  <si>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</si>
  <si>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</si>
  <si>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</si>
  <si>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</si>
  <si>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</si>
  <si>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</si>
  <si>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</si>
  <si>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</si>
  <si>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</si>
  <si>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</si>
  <si>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</si>
  <si>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</si>
  <si>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</si>
  <si>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</si>
  <si>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</si>
  <si>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</si>
  <si>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</si>
  <si>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</si>
  <si>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</si>
  <si>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</si>
  <si>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</si>
  <si>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</si>
  <si>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</si>
  <si>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</si>
  <si>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</si>
  <si>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</si>
  <si>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</si>
  <si>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</si>
  <si>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</si>
  <si>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</si>
  <si>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</si>
  <si>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</si>
  <si>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</si>
  <si>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</si>
  <si>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</si>
  <si>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</si>
  <si>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</si>
  <si>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</si>
  <si>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</si>
  <si>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</si>
  <si>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</si>
  <si>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</si>
  <si>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</si>
  <si>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</si>
  <si>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</si>
  <si>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</si>
  <si>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</si>
  <si>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</si>
  <si>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</si>
  <si>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</si>
  <si>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</si>
  <si>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</si>
  <si>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</si>
  <si>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</si>
  <si>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</si>
  <si>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</si>
  <si>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</si>
  <si>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</si>
  <si>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</si>
  <si>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</si>
  <si>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</si>
  <si>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</si>
  <si>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</si>
  <si>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</si>
  <si>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</si>
  <si>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</si>
  <si>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</si>
  <si>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</si>
  <si>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</si>
  <si>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</si>
  <si>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</si>
  <si>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</si>
  <si>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</si>
  <si>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</si>
  <si>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</si>
  <si>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</si>
  <si>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</si>
  <si>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</si>
  <si>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</si>
  <si>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</si>
  <si>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</si>
  <si>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</si>
  <si>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</si>
  <si>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</si>
  <si>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</si>
  <si>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</si>
  <si>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</si>
  <si>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</si>
  <si>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</si>
  <si>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</si>
  <si>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</si>
  <si>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</si>
  <si>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</si>
  <si>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</si>
  <si>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</si>
  <si>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</si>
  <si>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</si>
  <si>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</si>
  <si>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</si>
  <si>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</si>
  <si>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</si>
  <si>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</si>
  <si>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</si>
  <si>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</si>
  <si>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</si>
  <si>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</si>
  <si>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</si>
  <si>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</si>
  <si>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</si>
  <si>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</si>
  <si>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</si>
  <si>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</si>
  <si>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</si>
  <si>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</si>
  <si>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</si>
  <si>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</si>
  <si>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</si>
  <si>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</si>
  <si>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</si>
  <si>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</si>
  <si>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</si>
  <si>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</si>
  <si>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</si>
  <si>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</si>
  <si>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</si>
  <si>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</si>
  <si>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</si>
  <si>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</si>
  <si>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</si>
  <si>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</si>
  <si>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</si>
  <si>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</si>
  <si>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</si>
  <si>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</si>
  <si>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</si>
  <si>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</si>
  <si>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</si>
  <si>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</si>
  <si>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</si>
  <si>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</si>
  <si>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</si>
  <si>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</si>
  <si>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</si>
  <si>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</si>
  <si>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</si>
  <si>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</si>
  <si>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</si>
  <si>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</si>
  <si>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</si>
  <si>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</si>
  <si>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</si>
  <si>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</si>
  <si>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</si>
  <si>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</si>
  <si>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</si>
  <si>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</si>
  <si>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</si>
  <si>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</si>
  <si>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</si>
  <si>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</si>
  <si>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</si>
  <si>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</si>
  <si>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</si>
  <si>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</si>
  <si>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</si>
  <si>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</si>
  <si>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</si>
  <si>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</si>
  <si>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</si>
  <si>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</si>
  <si>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</si>
  <si>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</si>
  <si>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</si>
  <si>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</si>
  <si>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</si>
  <si>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</si>
  <si>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</si>
  <si>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</si>
  <si>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</si>
  <si>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</si>
  <si>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</si>
  <si>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</si>
  <si>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</si>
  <si>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</si>
  <si>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</si>
  <si>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</si>
  <si>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</si>
  <si>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</si>
  <si>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</si>
  <si>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</si>
  <si>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</si>
  <si>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</si>
  <si>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</si>
  <si>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</si>
  <si>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</si>
  <si>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</si>
  <si>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</si>
  <si>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</si>
  <si>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</si>
  <si>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</si>
  <si>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</si>
  <si>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</si>
  <si>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</si>
  <si>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</si>
  <si>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</si>
  <si>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</si>
  <si>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</si>
  <si>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</si>
  <si>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</si>
  <si>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</si>
  <si>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</si>
  <si>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</si>
  <si>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</si>
  <si>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</si>
  <si>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</si>
  <si>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</si>
  <si>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</si>
  <si>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</si>
  <si>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</si>
  <si>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</si>
  <si>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</si>
  <si>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</si>
  <si>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</si>
  <si>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</si>
  <si>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</si>
  <si>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</si>
  <si>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</si>
  <si>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</si>
  <si>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</si>
  <si>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</si>
  <si>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</si>
  <si>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</si>
  <si>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</si>
  <si>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</si>
  <si>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</si>
  <si>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</si>
  <si>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</si>
  <si>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</si>
  <si>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</si>
  <si>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</si>
  <si>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</si>
  <si>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</si>
  <si>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</si>
  <si>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</si>
  <si>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</si>
  <si>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</si>
  <si>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</si>
  <si>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</si>
  <si>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</si>
  <si>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</si>
  <si>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</si>
  <si>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</si>
  <si>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</si>
  <si>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</si>
  <si>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</si>
  <si>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</si>
  <si>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</si>
  <si>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</si>
  <si>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</si>
  <si>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</si>
  <si>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</si>
  <si>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</si>
  <si>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</si>
  <si>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</si>
  <si>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</si>
  <si>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</si>
  <si>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</si>
  <si>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</si>
  <si>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</si>
  <si>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</si>
  <si>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</si>
  <si>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</si>
  <si>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</si>
  <si>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</si>
  <si>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</si>
  <si>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</si>
  <si>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</si>
  <si>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</si>
  <si>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</si>
  <si>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</si>
  <si>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</si>
  <si>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</si>
  <si>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</si>
  <si>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</si>
  <si>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</si>
  <si>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</si>
  <si>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</si>
  <si>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</si>
  <si>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</si>
  <si>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</si>
  <si>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</si>
  <si>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</si>
  <si>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</si>
  <si>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</si>
  <si>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</si>
  <si>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</si>
  <si>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</si>
  <si>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</si>
  <si>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</si>
  <si>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</si>
  <si>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</si>
  <si>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</si>
  <si>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</si>
  <si>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</si>
  <si>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</si>
  <si>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</si>
  <si>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</si>
  <si>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</si>
  <si>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</si>
  <si>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</si>
  <si>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</si>
  <si>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</si>
  <si>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</si>
  <si>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</si>
  <si>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</si>
  <si>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</si>
  <si>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</si>
  <si>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</si>
  <si>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</si>
  <si>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</si>
  <si>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</si>
  <si>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</si>
  <si>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</si>
  <si>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</si>
  <si>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</si>
  <si>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</si>
  <si>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</si>
  <si>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</si>
  <si>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</si>
  <si>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</si>
  <si>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</si>
  <si>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</si>
  <si>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</si>
  <si>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</si>
  <si>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</si>
  <si>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</si>
  <si>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</si>
  <si>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</si>
  <si>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</si>
  <si>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</si>
  <si>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</si>
  <si>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</si>
  <si>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</si>
  <si>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</si>
  <si>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</si>
  <si>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</si>
  <si>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</si>
  <si>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</si>
  <si>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</si>
  <si>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</si>
  <si>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</si>
  <si>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</si>
  <si>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</si>
  <si>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</si>
  <si>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</si>
  <si>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</si>
  <si>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</si>
  <si>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</si>
  <si>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</si>
  <si>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</si>
  <si>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</si>
  <si>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</si>
  <si>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</si>
  <si>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</si>
  <si>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</si>
  <si>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</si>
  <si>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</si>
  <si>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</si>
  <si>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</si>
  <si>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</si>
  <si>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</si>
  <si>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</si>
  <si>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</si>
  <si>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</si>
  <si>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</si>
  <si>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</si>
  <si>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</si>
  <si>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</si>
  <si>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</si>
  <si>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</si>
  <si>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</si>
  <si>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</si>
  <si>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</si>
  <si>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</si>
  <si>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</si>
  <si>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</si>
  <si>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</si>
  <si>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</si>
  <si>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</si>
  <si>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</si>
  <si>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</si>
  <si>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</si>
  <si>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</si>
  <si>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</si>
  <si>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</si>
  <si>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</si>
  <si>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</si>
  <si>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</si>
  <si>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</si>
  <si>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</si>
  <si>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</si>
  <si>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</si>
  <si>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</si>
  <si>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</si>
  <si>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</si>
  <si>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</si>
  <si>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</si>
  <si>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</si>
  <si>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</si>
  <si>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</si>
  <si>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</si>
  <si>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</si>
  <si>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</si>
  <si>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</si>
  <si>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</si>
  <si>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</si>
  <si>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</si>
  <si>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</si>
  <si>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</si>
  <si>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</si>
  <si>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</si>
  <si>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</si>
  <si>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</si>
  <si>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</si>
  <si>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</si>
  <si>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</si>
  <si>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</si>
  <si>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</si>
  <si>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</si>
  <si>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</si>
  <si>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</si>
  <si>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</si>
  <si>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</si>
  <si>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</si>
  <si>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</si>
  <si>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</si>
  <si>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</si>
  <si>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</si>
  <si>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</si>
  <si>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</si>
  <si>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</si>
  <si>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</si>
  <si>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</si>
  <si>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</si>
  <si>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</si>
  <si>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</si>
  <si>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</si>
  <si>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</si>
  <si>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</si>
  <si>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</si>
  <si>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</si>
  <si>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</si>
  <si>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</si>
  <si>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</si>
  <si>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</si>
  <si>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</si>
  <si>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</si>
  <si>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</si>
  <si>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</si>
  <si>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</si>
  <si>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</si>
  <si>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</si>
  <si>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</si>
  <si>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</si>
  <si>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</si>
  <si>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</si>
  <si>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</si>
  <si>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</si>
  <si>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</si>
  <si>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</si>
  <si>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</si>
  <si>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</si>
  <si>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</si>
  <si>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</si>
  <si>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</si>
  <si>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</si>
  <si>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</si>
  <si>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</si>
  <si>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</si>
  <si>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</si>
  <si>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</si>
  <si>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</si>
  <si>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</si>
  <si>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</si>
  <si>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</si>
  <si>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</si>
  <si>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</si>
  <si>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</si>
  <si>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</si>
  <si>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</si>
  <si>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</si>
  <si>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</si>
  <si>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</si>
  <si>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</si>
  <si>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</si>
  <si>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</si>
  <si>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</si>
  <si>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</si>
  <si>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</si>
  <si>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</si>
  <si>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</si>
  <si>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</si>
  <si>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</si>
  <si>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</si>
  <si>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</si>
  <si>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</si>
  <si>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</si>
  <si>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</si>
  <si>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</si>
  <si>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</si>
  <si>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</si>
  <si>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</si>
  <si>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</si>
  <si>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</si>
  <si>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</si>
  <si>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</si>
  <si>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</si>
  <si>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</si>
  <si>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</si>
  <si>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</si>
  <si>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</si>
  <si>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</si>
  <si>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</si>
  <si>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</si>
  <si>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</si>
  <si>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</si>
  <si>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</si>
  <si>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</si>
  <si>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</si>
  <si>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</si>
  <si>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</si>
  <si>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</si>
  <si>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</si>
  <si>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</si>
  <si>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</si>
  <si>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</si>
  <si>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</si>
  <si>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</si>
  <si>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</si>
  <si>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</si>
  <si>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</si>
  <si>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</si>
  <si>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</si>
  <si>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</si>
  <si>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</si>
  <si>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</si>
  <si>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</si>
  <si>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</si>
  <si>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</si>
  <si>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</si>
  <si>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</si>
  <si>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</si>
  <si>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</si>
  <si>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</si>
  <si>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</si>
  <si>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</si>
  <si>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</si>
  <si>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</si>
  <si>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</si>
  <si>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</si>
  <si>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</si>
  <si>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</si>
  <si>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</si>
  <si>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</si>
  <si>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</si>
  <si>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</si>
  <si>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</si>
  <si>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</si>
  <si>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</si>
  <si>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</si>
  <si>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</si>
  <si>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</si>
  <si>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</si>
  <si>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</si>
  <si>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</si>
  <si>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</si>
  <si>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</si>
  <si>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</si>
  <si>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</si>
  <si>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</si>
  <si>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</si>
  <si>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</si>
  <si>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</si>
  <si>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</si>
  <si>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</si>
  <si>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</si>
  <si>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</si>
  <si>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</si>
  <si>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</si>
  <si>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</si>
  <si>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</si>
  <si>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</si>
  <si>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</si>
  <si>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</si>
  <si>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</si>
  <si>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</si>
  <si>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</si>
  <si>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</si>
  <si>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</si>
  <si>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</si>
  <si>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</si>
  <si>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</si>
  <si>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</si>
  <si>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</si>
  <si>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</si>
  <si>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</si>
  <si>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</si>
  <si>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</si>
  <si>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</si>
  <si>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</si>
  <si>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</si>
  <si>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</si>
  <si>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</si>
  <si>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</si>
  <si>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</si>
  <si>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</si>
  <si>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</si>
  <si>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</si>
  <si>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</si>
  <si>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</si>
  <si>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</si>
  <si>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</si>
  <si>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</si>
  <si>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</si>
  <si>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</si>
  <si>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</si>
  <si>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</si>
  <si>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</si>
  <si>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</si>
  <si>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</si>
  <si>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</si>
  <si>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</si>
  <si>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</si>
  <si>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</si>
  <si>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</si>
  <si>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</si>
  <si>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</si>
  <si>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</si>
  <si>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</si>
  <si>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</si>
  <si>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</si>
  <si>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</si>
  <si>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</si>
  <si>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</si>
  <si>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</si>
  <si>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</si>
  <si>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</si>
  <si>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</si>
  <si>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</si>
  <si>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</si>
  <si>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</si>
  <si>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</si>
  <si>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</si>
  <si>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</si>
  <si>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</si>
  <si>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</si>
  <si>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</si>
  <si>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</si>
  <si>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</si>
  <si>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</si>
  <si>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</si>
  <si>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</si>
  <si>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</si>
  <si>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</si>
  <si>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</si>
  <si>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</si>
  <si>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</si>
  <si>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</si>
  <si>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</si>
  <si>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</si>
  <si>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</si>
  <si>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</si>
  <si>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</si>
  <si>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</si>
  <si>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</si>
  <si>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</si>
  <si>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</si>
  <si>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</si>
  <si>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</si>
  <si>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</si>
  <si>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</si>
  <si>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</si>
  <si>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</si>
  <si>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</si>
  <si>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</si>
  <si>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</si>
  <si>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</si>
  <si>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</si>
  <si>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</si>
  <si>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</si>
  <si>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</si>
  <si>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</si>
  <si>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</si>
  <si>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</si>
  <si>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</si>
  <si>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</si>
  <si>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</si>
  <si>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</si>
  <si>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</si>
  <si>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</si>
  <si>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</si>
  <si>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</si>
  <si>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</si>
  <si>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</si>
  <si>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</si>
  <si>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</si>
  <si>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</si>
  <si>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</si>
  <si>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</si>
  <si>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</si>
  <si>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</si>
  <si>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</si>
  <si>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</si>
  <si>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</si>
  <si>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</si>
  <si>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</si>
  <si>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</si>
  <si>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</si>
  <si>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</si>
  <si>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</si>
  <si>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</si>
  <si>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</si>
  <si>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</si>
  <si>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</si>
  <si>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</si>
  <si>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</si>
  <si>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</si>
  <si>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</si>
  <si>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</si>
  <si>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</si>
  <si>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</si>
  <si>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</si>
  <si>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</si>
  <si>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</si>
  <si>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</si>
  <si>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</si>
  <si>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</si>
  <si>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</si>
  <si>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</si>
  <si>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</si>
  <si>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</si>
  <si>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</si>
  <si>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</si>
  <si>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</si>
  <si>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</si>
  <si>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</si>
  <si>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</si>
  <si>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</si>
  <si>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</si>
  <si>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</si>
  <si>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</si>
  <si>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</si>
  <si>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</si>
  <si>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</si>
  <si>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</si>
  <si>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</si>
  <si>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</si>
  <si>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</si>
  <si>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</si>
  <si>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</si>
  <si>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</si>
  <si>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</si>
  <si>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</si>
  <si>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</si>
  <si>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</si>
  <si>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</si>
  <si>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</si>
  <si>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</si>
  <si>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</si>
  <si>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</si>
  <si>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</si>
  <si>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</si>
  <si>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</si>
  <si>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</si>
  <si>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</si>
  <si>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</si>
  <si>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</si>
  <si>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</si>
  <si>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</si>
  <si>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</si>
  <si>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</si>
  <si>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</si>
  <si>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</si>
  <si>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</si>
  <si>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</si>
  <si>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</si>
  <si>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</si>
  <si>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</si>
  <si>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</si>
  <si>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</si>
  <si>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</si>
  <si>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</si>
  <si>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</si>
  <si>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</si>
  <si>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</si>
  <si>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</si>
  <si>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</si>
  <si>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</si>
  <si>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</si>
  <si>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</si>
  <si>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</si>
  <si>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</si>
  <si>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</si>
  <si>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</si>
  <si>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</si>
  <si>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</si>
  <si>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</si>
  <si>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</si>
  <si>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</si>
  <si>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</si>
  <si>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</si>
  <si>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</si>
  <si>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</si>
  <si>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</si>
  <si>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</si>
  <si>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</si>
  <si>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</si>
  <si>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</si>
  <si>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</si>
  <si>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</si>
  <si>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</si>
  <si>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</si>
  <si>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</si>
  <si>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</si>
  <si>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</si>
  <si>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</si>
  <si>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</si>
  <si>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</si>
  <si>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</si>
  <si>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</si>
  <si>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</si>
  <si>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</si>
  <si>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</si>
  <si>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</si>
  <si>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</si>
  <si>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</si>
  <si>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</si>
  <si>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</si>
  <si>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</si>
  <si>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</si>
  <si>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</si>
  <si>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</si>
  <si>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</si>
  <si>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</si>
  <si>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</si>
  <si>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</si>
  <si>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</si>
  <si>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</si>
  <si>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</si>
  <si>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</si>
  <si>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</si>
  <si>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</si>
  <si>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</si>
  <si>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</si>
  <si>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</si>
  <si>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</si>
  <si>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</si>
  <si>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</si>
  <si>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</si>
  <si>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</si>
  <si>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</si>
  <si>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</si>
  <si>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</si>
  <si>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</si>
  <si>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</si>
  <si>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</si>
  <si>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</si>
  <si>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</si>
  <si>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</si>
  <si>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</si>
  <si>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</si>
  <si>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</si>
  <si>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</si>
  <si>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</si>
  <si>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</si>
  <si>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</si>
  <si>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</si>
  <si>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</si>
  <si>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</si>
  <si>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</si>
  <si>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</si>
  <si>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</si>
  <si>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</si>
  <si>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</si>
  <si>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</si>
  <si>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</si>
  <si>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</si>
  <si>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</si>
  <si>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</si>
  <si>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</si>
  <si>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</si>
  <si>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</si>
  <si>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</si>
  <si>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</si>
  <si>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</si>
  <si>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</si>
  <si>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</si>
  <si>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</si>
  <si>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</si>
  <si>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</si>
  <si>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</si>
  <si>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</si>
  <si>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</si>
  <si>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</si>
  <si>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</si>
  <si>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</si>
  <si>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</si>
  <si>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</si>
  <si>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</si>
  <si>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</si>
  <si>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</si>
  <si>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</si>
  <si>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</si>
  <si>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</si>
  <si>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</si>
  <si>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</si>
  <si>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</si>
  <si>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</si>
  <si>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</si>
  <si>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</si>
  <si>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</si>
  <si>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</si>
  <si>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</si>
  <si>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</si>
  <si>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</si>
  <si>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</si>
  <si>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</si>
  <si>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</si>
  <si>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</si>
  <si>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</si>
  <si>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</si>
  <si>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</si>
  <si>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</si>
  <si>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</si>
  <si>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</si>
  <si>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</si>
  <si>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</si>
  <si>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</si>
  <si>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</si>
  <si>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</si>
  <si>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</si>
  <si>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</si>
  <si>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</si>
  <si>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</si>
  <si>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</si>
  <si>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</si>
  <si>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</si>
  <si>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</si>
  <si>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</si>
  <si>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</si>
  <si>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</si>
  <si>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</si>
  <si>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</si>
  <si>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</si>
  <si>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</si>
  <si>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</si>
  <si>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</si>
  <si>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</si>
  <si>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</si>
  <si>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</si>
  <si>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</si>
  <si>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</si>
  <si>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</si>
  <si>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</si>
  <si>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</si>
  <si>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</si>
  <si>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</si>
  <si>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</si>
  <si>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</si>
  <si>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</si>
  <si>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</si>
  <si>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</si>
  <si>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</si>
  <si>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</si>
  <si>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</si>
  <si>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</si>
  <si>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</si>
  <si>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</si>
  <si>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</si>
  <si>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</si>
  <si>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</si>
  <si>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</si>
  <si>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</si>
  <si>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</si>
  <si>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</si>
  <si>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</si>
  <si>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</si>
  <si>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</si>
  <si>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</si>
  <si>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</si>
  <si>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</si>
  <si>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</si>
  <si>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</si>
  <si>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</si>
  <si>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</si>
  <si>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</si>
  <si>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</si>
  <si>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</si>
  <si>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</si>
  <si>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</si>
  <si>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</si>
  <si>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</si>
  <si>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</si>
  <si>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</si>
  <si>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</si>
  <si>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</si>
  <si>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</si>
  <si>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</si>
  <si>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</si>
  <si>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</si>
  <si>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</si>
  <si>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</si>
  <si>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</si>
  <si>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</si>
  <si>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</si>
  <si>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</si>
  <si>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</si>
  <si>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</si>
  <si>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</si>
  <si>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</si>
  <si>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</si>
  <si>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</si>
  <si>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</si>
  <si>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</si>
  <si>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</si>
  <si>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</si>
  <si>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</si>
  <si>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</si>
  <si>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</si>
  <si>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</si>
  <si>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</si>
  <si>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</si>
  <si>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</si>
  <si>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</si>
  <si>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</si>
  <si>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</si>
  <si>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</si>
  <si>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</si>
  <si>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</si>
  <si>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</si>
  <si>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</si>
  <si>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</si>
  <si>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</si>
  <si>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</si>
  <si>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</si>
  <si>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</si>
  <si>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</si>
  <si>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</si>
  <si>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</si>
  <si>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</si>
  <si>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</si>
  <si>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</si>
  <si>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</si>
  <si>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</si>
  <si>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</si>
  <si>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</si>
  <si>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</si>
  <si>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</si>
  <si>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</si>
  <si>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</si>
  <si>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</si>
  <si>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</si>
  <si>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</si>
  <si>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</si>
  <si>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</si>
  <si>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</si>
  <si>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</si>
  <si>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</si>
  <si>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</si>
  <si>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</si>
  <si>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</si>
  <si>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</si>
  <si>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</si>
  <si>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</si>
  <si>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</si>
  <si>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</si>
  <si>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</si>
  <si>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</si>
  <si>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</si>
  <si>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</si>
  <si>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</si>
  <si>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</si>
  <si>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</si>
  <si>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</si>
  <si>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</si>
  <si>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</si>
  <si>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</si>
  <si>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</si>
  <si>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</si>
  <si>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</si>
  <si>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</si>
  <si>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</si>
  <si>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</si>
  <si>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</si>
  <si>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</si>
  <si>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</si>
  <si>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</si>
  <si>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</si>
  <si>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</si>
  <si>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</si>
  <si>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</si>
  <si>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</si>
  <si>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</si>
  <si>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</si>
  <si>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</si>
  <si>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</si>
  <si>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</si>
  <si>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</si>
  <si>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</si>
  <si>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</si>
  <si>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</si>
  <si>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</si>
  <si>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</si>
  <si>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</si>
  <si>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</si>
  <si>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</si>
  <si>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</si>
  <si>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</si>
  <si>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</si>
  <si>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</si>
  <si>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</si>
  <si>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</si>
  <si>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</si>
  <si>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</si>
  <si>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</si>
  <si>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</si>
  <si>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</si>
  <si>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</si>
  <si>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</si>
  <si>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</si>
  <si>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</si>
  <si>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</si>
  <si>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</si>
  <si>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</si>
  <si>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</si>
  <si>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</si>
  <si>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</si>
  <si>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</si>
  <si>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</si>
  <si>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</si>
  <si>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</si>
  <si>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</si>
  <si>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</si>
  <si>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</si>
  <si>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</si>
  <si>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</si>
  <si>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</si>
  <si>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</si>
  <si>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</si>
  <si>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</si>
  <si>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</si>
  <si>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</si>
  <si>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</si>
  <si>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</si>
  <si>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</si>
  <si>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</si>
  <si>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</si>
  <si>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</si>
  <si>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</si>
  <si>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</si>
  <si>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</si>
  <si>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</si>
  <si>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</si>
  <si>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</si>
  <si>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</si>
  <si>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</si>
  <si>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</si>
  <si>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</si>
  <si>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</si>
  <si>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</si>
  <si>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</si>
  <si>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</si>
  <si>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</si>
  <si>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</si>
  <si>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</si>
  <si>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</si>
  <si>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</si>
  <si>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</si>
  <si>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</si>
  <si>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</si>
  <si>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</si>
  <si>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</si>
  <si>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</si>
  <si>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</si>
  <si>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</si>
  <si>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</si>
  <si>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</si>
  <si>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</si>
  <si>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</si>
  <si>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</si>
  <si>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</si>
  <si>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</si>
  <si>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</si>
  <si>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</si>
  <si>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</si>
  <si>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</si>
  <si>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</si>
  <si>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</si>
  <si>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</si>
  <si>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</si>
  <si>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</si>
  <si>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</si>
  <si>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</si>
  <si>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</si>
  <si>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</si>
  <si>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</si>
  <si>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</si>
  <si>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</si>
  <si>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</si>
  <si>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</si>
  <si>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</si>
  <si>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</si>
  <si>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</si>
  <si>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</si>
  <si>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</si>
  <si>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</si>
  <si>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</si>
  <si>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</si>
  <si>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</si>
  <si>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</si>
  <si>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</si>
  <si>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</si>
  <si>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</si>
  <si>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</si>
  <si>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</si>
  <si>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</si>
  <si>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</si>
  <si>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</si>
  <si>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</si>
  <si>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</si>
  <si>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</si>
  <si>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</si>
  <si>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</si>
  <si>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</si>
  <si>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</si>
  <si>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</si>
  <si>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</si>
  <si>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</si>
  <si>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</si>
  <si>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</si>
  <si>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</si>
  <si>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</si>
  <si>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</si>
  <si>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</si>
  <si>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</si>
  <si>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</si>
  <si>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</si>
  <si>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</si>
  <si>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</si>
  <si>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</si>
  <si>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</si>
  <si>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</si>
  <si>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</si>
  <si>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</si>
  <si>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</si>
  <si>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</si>
  <si>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</si>
  <si>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</si>
  <si>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</si>
  <si>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</si>
  <si>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</si>
  <si>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</si>
  <si>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</si>
  <si>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</si>
  <si>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</si>
  <si>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</si>
  <si>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</si>
  <si>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</si>
  <si>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</si>
  <si>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</si>
  <si>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</si>
  <si>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</si>
  <si>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</si>
  <si>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</si>
  <si>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</si>
  <si>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</si>
  <si>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</si>
  <si>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</si>
  <si>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</si>
  <si>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</si>
  <si>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</si>
  <si>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</si>
  <si>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</si>
  <si>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</si>
  <si>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</si>
  <si>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</si>
  <si>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</si>
  <si>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</si>
  <si>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</si>
  <si>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</si>
  <si>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</si>
  <si>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</si>
  <si>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</si>
  <si>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</si>
  <si>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</si>
  <si>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</si>
  <si>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</si>
  <si>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</si>
  <si>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</si>
  <si>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</si>
  <si>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</si>
  <si>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</si>
  <si>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</si>
  <si>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</si>
  <si>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</si>
  <si>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</si>
  <si>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</si>
  <si>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</si>
  <si>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</si>
  <si>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</si>
  <si>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</si>
  <si>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</si>
  <si>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</si>
  <si>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</si>
  <si>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</si>
  <si>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</si>
  <si>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</si>
  <si>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</si>
  <si>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</si>
  <si>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</si>
  <si>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</si>
  <si>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</si>
  <si>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</si>
  <si>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</si>
  <si>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</si>
  <si>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</si>
  <si>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</si>
  <si>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</si>
  <si>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</si>
  <si>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</si>
  <si>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</si>
  <si>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</si>
  <si>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</si>
  <si>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</si>
  <si>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</si>
  <si>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</si>
  <si>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</si>
  <si>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</si>
  <si>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</si>
  <si>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</si>
  <si>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</si>
  <si>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</si>
  <si>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</si>
  <si>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</si>
  <si>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</si>
  <si>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</si>
  <si>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</si>
  <si>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</si>
  <si>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</si>
  <si>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</si>
  <si>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</si>
  <si>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</si>
  <si>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</si>
  <si>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</si>
  <si>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</si>
  <si>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</si>
  <si>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</si>
  <si>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</si>
  <si>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</si>
  <si>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</si>
  <si>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</si>
  <si>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</si>
  <si>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</si>
  <si>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</si>
  <si>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</si>
  <si>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</si>
  <si>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</si>
  <si>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</si>
  <si>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</si>
  <si>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</si>
  <si>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</si>
  <si>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</si>
  <si>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</si>
  <si>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</si>
  <si>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</si>
  <si>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</si>
  <si>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</si>
  <si>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</si>
  <si>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</si>
  <si>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</si>
  <si>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</si>
  <si>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</si>
  <si>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</si>
  <si>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</si>
  <si>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</si>
  <si>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</si>
  <si>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</si>
  <si>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</si>
  <si>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</si>
  <si>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</si>
  <si>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</si>
  <si>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</si>
  <si>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</si>
  <si>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</si>
  <si>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</si>
  <si>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</si>
  <si>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</si>
  <si>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</si>
  <si>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</si>
  <si>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</si>
  <si>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</si>
  <si>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</si>
  <si>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</si>
  <si>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</si>
  <si>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</si>
  <si>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</si>
  <si>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</si>
  <si>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</si>
  <si>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</si>
  <si>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</si>
  <si>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</si>
  <si>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</si>
  <si>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</si>
  <si>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</si>
  <si>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</si>
  <si>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</si>
  <si>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</si>
  <si>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</si>
  <si>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</si>
  <si>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</si>
  <si>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</si>
  <si>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</si>
  <si>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</si>
  <si>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</si>
  <si>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</si>
  <si>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</si>
  <si>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</si>
  <si>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</si>
  <si>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</si>
  <si>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</si>
  <si>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</si>
  <si>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</si>
  <si>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</si>
  <si>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</si>
  <si>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</si>
  <si>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</si>
  <si>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</si>
  <si>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</si>
  <si>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</si>
  <si>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</si>
  <si>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</si>
  <si>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</si>
  <si>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</si>
  <si>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</si>
  <si>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</si>
  <si>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</si>
  <si>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</si>
  <si>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</si>
  <si>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</si>
  <si>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</si>
  <si>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</si>
  <si>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</si>
  <si>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</si>
  <si>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</si>
  <si>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</si>
  <si>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</si>
  <si>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</si>
  <si>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</si>
  <si>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</si>
  <si>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</si>
  <si>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</si>
  <si>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</si>
  <si>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</si>
  <si>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</si>
  <si>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</si>
  <si>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</si>
  <si>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</si>
  <si>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</si>
  <si>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</si>
  <si>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</si>
  <si>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</si>
  <si>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</si>
  <si>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</si>
  <si>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</si>
  <si>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</si>
  <si>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</si>
  <si>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</si>
  <si>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</si>
  <si>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</si>
  <si>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</si>
  <si>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</si>
  <si>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</si>
  <si>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</si>
  <si>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</si>
  <si>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</si>
  <si>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</si>
  <si>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</si>
  <si>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</si>
  <si>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</si>
  <si>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</si>
  <si>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</si>
  <si>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</si>
  <si>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</si>
  <si>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</si>
  <si>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</si>
  <si>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</si>
  <si>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</si>
  <si>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</si>
  <si>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</si>
  <si>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</si>
  <si>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</si>
  <si>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</si>
  <si>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</si>
  <si>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</si>
  <si>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</si>
  <si>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</si>
  <si>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</si>
  <si>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</si>
  <si>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</si>
  <si>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</si>
  <si>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</si>
  <si>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</si>
  <si>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</si>
  <si>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</si>
  <si>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</si>
  <si>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</si>
  <si>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</si>
  <si>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</si>
  <si>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</si>
  <si>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</si>
  <si>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</si>
  <si>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</si>
  <si>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</si>
  <si>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</si>
  <si>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</si>
  <si>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</si>
  <si>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</si>
  <si>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</si>
  <si>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</si>
  <si>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</si>
  <si>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</si>
  <si>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</si>
  <si>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</si>
  <si>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</si>
  <si>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</si>
  <si>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</si>
  <si>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</si>
  <si>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</si>
  <si>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</si>
  <si>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</si>
  <si>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</si>
  <si>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</si>
  <si>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</si>
  <si>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</si>
  <si>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</si>
  <si>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</si>
  <si>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</si>
  <si>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</si>
  <si>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</si>
  <si>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</si>
  <si>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</si>
  <si>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</si>
  <si>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</si>
  <si>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</si>
  <si>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</si>
  <si>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</si>
  <si>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</si>
  <si>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</si>
  <si>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</si>
  <si>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</si>
  <si>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</si>
  <si>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</si>
  <si>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</si>
  <si>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</si>
  <si>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</si>
  <si>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</si>
  <si>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</si>
  <si>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</si>
  <si>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</si>
  <si>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</si>
  <si>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</si>
  <si>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</si>
  <si>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</si>
  <si>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</si>
  <si>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</si>
  <si>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</si>
  <si>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</si>
  <si>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</si>
  <si>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</si>
  <si>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</si>
  <si>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</si>
  <si>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</si>
  <si>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</si>
  <si>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</si>
  <si>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</si>
  <si>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</si>
  <si>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</si>
  <si>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</si>
  <si>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</si>
  <si>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</si>
  <si>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</si>
  <si>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</si>
  <si>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</si>
  <si>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</si>
  <si>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</si>
  <si>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</si>
  <si>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</si>
  <si>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</si>
  <si>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</si>
  <si>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</si>
  <si>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</si>
  <si>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</si>
  <si>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</si>
  <si>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</si>
  <si>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</si>
  <si>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</si>
  <si>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</si>
  <si>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</si>
  <si>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</si>
  <si>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</si>
  <si>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</si>
  <si>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</si>
  <si>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</si>
  <si>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</si>
  <si>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</si>
  <si>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</si>
  <si>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</si>
  <si>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</si>
  <si>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</si>
  <si>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</si>
  <si>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</si>
  <si>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</si>
  <si>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</si>
  <si>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</si>
  <si>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</si>
  <si>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</si>
  <si>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</si>
  <si>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</si>
  <si>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</si>
  <si>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</si>
  <si>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</si>
  <si>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</si>
  <si>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</si>
  <si>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</si>
  <si>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</si>
  <si>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</si>
  <si>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</si>
  <si>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</si>
  <si>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</si>
  <si>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</si>
  <si>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</si>
  <si>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</si>
  <si>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</si>
  <si>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</si>
  <si>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</si>
  <si>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</si>
  <si>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</si>
  <si>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</si>
  <si>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</si>
  <si>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</si>
  <si>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</si>
  <si>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</si>
  <si>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</si>
  <si>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</si>
  <si>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</si>
  <si>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</si>
  <si>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</si>
  <si>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</si>
  <si>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</si>
  <si>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</si>
  <si>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</si>
  <si>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</si>
  <si>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</si>
  <si>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</si>
  <si>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</si>
  <si>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</si>
  <si>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</si>
  <si>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</si>
  <si>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</si>
  <si>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</si>
  <si>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</si>
  <si>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</si>
  <si>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</si>
  <si>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</si>
  <si>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</si>
  <si>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</si>
  <si>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</si>
  <si>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</si>
  <si>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</si>
  <si>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</si>
  <si>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</si>
  <si>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</si>
  <si>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</si>
  <si>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</si>
  <si>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</si>
  <si>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</si>
  <si>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</si>
  <si>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</si>
  <si>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</si>
  <si>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</si>
  <si>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</si>
  <si>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</si>
  <si>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</si>
  <si>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</si>
  <si>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</si>
  <si>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</si>
  <si>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</si>
  <si>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</si>
  <si>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</si>
  <si>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</si>
  <si>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</si>
  <si>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</si>
  <si>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</si>
  <si>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</si>
  <si>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</si>
  <si>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</si>
  <si>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</si>
  <si>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</si>
  <si>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</si>
  <si>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</si>
  <si>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</si>
  <si>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</si>
  <si>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</si>
  <si>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</si>
  <si>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</si>
  <si>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</si>
  <si>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</si>
  <si>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</si>
  <si>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</si>
  <si>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</si>
  <si>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</si>
  <si>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</si>
  <si>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</si>
  <si>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</si>
  <si>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</si>
  <si>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</si>
  <si>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</si>
  <si>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</si>
  <si>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</si>
  <si>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</si>
  <si>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</si>
  <si>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</si>
  <si>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</si>
  <si>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</si>
  <si>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</si>
  <si>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</si>
  <si>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</si>
  <si>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</si>
  <si>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</si>
  <si>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</si>
  <si>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</si>
  <si>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</si>
  <si>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</si>
  <si>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</si>
  <si>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</si>
  <si>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</si>
  <si>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</si>
  <si>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</si>
  <si>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</si>
  <si>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</si>
  <si>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</si>
  <si>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</si>
  <si>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</si>
  <si>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</si>
  <si>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</si>
  <si>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</si>
  <si>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</si>
  <si>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</si>
  <si>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</si>
  <si>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</si>
  <si>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</si>
  <si>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</si>
  <si>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</si>
  <si>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</si>
  <si>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</si>
  <si>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</si>
  <si>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</si>
  <si>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</si>
  <si>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</si>
  <si>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</si>
  <si>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</si>
  <si>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</si>
  <si>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</si>
  <si>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</si>
  <si>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</si>
  <si>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</si>
  <si>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</si>
  <si>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</si>
  <si>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</si>
  <si>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</si>
  <si>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</si>
  <si>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</si>
  <si>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</si>
  <si>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</si>
  <si>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</si>
  <si>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</si>
  <si>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</si>
  <si>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</si>
  <si>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</si>
  <si>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</si>
  <si>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</si>
  <si>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</si>
  <si>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</si>
  <si>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</si>
  <si>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</si>
  <si>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</si>
  <si>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</si>
  <si>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</si>
  <si>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</si>
  <si>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</si>
  <si>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</si>
  <si>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</si>
  <si>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</si>
  <si>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</si>
  <si>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</si>
  <si>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</si>
  <si>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</si>
  <si>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</si>
  <si>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</si>
  <si>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</si>
  <si>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</si>
  <si>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</si>
  <si>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</si>
  <si>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</si>
  <si>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</si>
  <si>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</si>
  <si>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</si>
  <si>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</si>
  <si>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</si>
  <si>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</si>
  <si>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</si>
  <si>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</si>
  <si>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</si>
  <si>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</si>
  <si>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</si>
  <si>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</si>
  <si>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</si>
  <si>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</si>
  <si>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</si>
  <si>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</si>
  <si>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</si>
  <si>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</si>
  <si>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</si>
  <si>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</si>
  <si>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</si>
  <si>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</si>
  <si>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</si>
  <si>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</si>
  <si>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</si>
  <si>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</si>
  <si>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</si>
  <si>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</si>
  <si>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</si>
  <si>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</si>
  <si>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</si>
  <si>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</si>
  <si>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</si>
  <si>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</si>
  <si>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</si>
  <si>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</si>
  <si>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</si>
  <si>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</si>
  <si>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</si>
  <si>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</si>
  <si>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</si>
  <si>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</si>
  <si>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</si>
  <si>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</si>
  <si>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</si>
  <si>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</si>
  <si>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</si>
  <si>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</si>
  <si>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</si>
  <si>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</si>
  <si>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</si>
  <si>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</si>
  <si>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</si>
  <si>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</si>
  <si>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</si>
  <si>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</si>
  <si>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</si>
  <si>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</si>
  <si>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</si>
  <si>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</si>
  <si>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</si>
  <si>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</si>
  <si>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</si>
  <si>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</si>
  <si>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</si>
  <si>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</si>
  <si>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</si>
  <si>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</si>
  <si>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</si>
  <si>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</si>
  <si>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</si>
  <si>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</si>
  <si>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</si>
  <si>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</si>
  <si>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</si>
  <si>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</si>
  <si>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</si>
  <si>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</si>
  <si>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</si>
  <si>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</si>
  <si>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</si>
  <si>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</si>
  <si>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</si>
  <si>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</si>
  <si>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</si>
  <si>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</si>
  <si>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</si>
  <si>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</si>
  <si>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</si>
  <si>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</si>
  <si>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</si>
  <si>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</si>
  <si>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</si>
  <si>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</si>
  <si>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</si>
  <si>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</si>
  <si>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</si>
  <si>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</si>
  <si>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</si>
  <si>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</si>
  <si>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</si>
  <si>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</si>
  <si>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</si>
  <si>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</si>
  <si>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</si>
  <si>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</si>
  <si>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</si>
  <si>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</si>
  <si>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</si>
  <si>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</si>
  <si>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</si>
  <si>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</si>
  <si>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</si>
  <si>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</si>
  <si>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</si>
  <si>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</si>
  <si>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</si>
  <si>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</si>
  <si>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</si>
  <si>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</si>
  <si>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</si>
  <si>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</si>
  <si>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</si>
  <si>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</si>
  <si>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</si>
  <si>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</si>
  <si>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</si>
  <si>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</si>
  <si>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</si>
  <si>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</si>
  <si>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</si>
  <si>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</si>
  <si>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</si>
  <si>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</si>
  <si>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</si>
  <si>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</si>
  <si>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</si>
  <si>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</si>
  <si>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</si>
  <si>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</si>
  <si>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</si>
  <si>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</si>
  <si>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</si>
  <si>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</si>
  <si>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</si>
  <si>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</si>
  <si>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</si>
  <si>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</si>
  <si>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</si>
  <si>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</si>
  <si>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</si>
  <si>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</si>
  <si>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</si>
  <si>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</si>
  <si>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</si>
  <si>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</si>
  <si>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</si>
  <si>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</si>
  <si>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</si>
  <si>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</si>
  <si>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</si>
  <si>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</si>
  <si>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</si>
  <si>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</si>
  <si>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</si>
  <si>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</si>
  <si>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</si>
  <si>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</si>
  <si>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</si>
  <si>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</si>
  <si>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</si>
  <si>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</si>
  <si>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</si>
  <si>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</si>
  <si>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</si>
  <si>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</si>
  <si>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</si>
  <si>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</si>
  <si>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</si>
  <si>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</si>
  <si>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</si>
  <si>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</si>
  <si>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</si>
  <si>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</si>
  <si>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</si>
  <si>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</si>
  <si>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</si>
  <si>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</si>
  <si>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</si>
  <si>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</si>
  <si>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</si>
  <si>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</si>
  <si>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</si>
  <si>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</si>
  <si>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</si>
  <si>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</si>
  <si>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</si>
  <si>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</si>
  <si>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</si>
  <si>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</si>
  <si>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</si>
  <si>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</si>
  <si>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</si>
  <si>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</si>
  <si>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</si>
  <si>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</si>
  <si>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</si>
  <si>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</si>
  <si>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</si>
  <si>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</si>
  <si>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</si>
  <si>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</si>
  <si>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</si>
  <si>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</si>
  <si>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</si>
  <si>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</si>
  <si>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</si>
  <si>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</si>
  <si>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</si>
  <si>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</si>
  <si>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</si>
  <si>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</si>
  <si>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</si>
  <si>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</si>
  <si>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</si>
  <si>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</si>
  <si>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</si>
  <si>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</si>
  <si>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</si>
  <si>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</si>
  <si>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</si>
  <si>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</si>
  <si>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</si>
  <si>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</si>
  <si>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</si>
  <si>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</si>
  <si>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</si>
  <si>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</si>
  <si>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</si>
  <si>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</si>
  <si>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</si>
  <si>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</si>
  <si>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</si>
  <si>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</si>
  <si>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</si>
  <si>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</si>
  <si>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</si>
  <si>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</si>
  <si>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</si>
  <si>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</si>
  <si>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</si>
  <si>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</si>
  <si>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</si>
  <si>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</si>
  <si>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</si>
  <si>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</si>
  <si>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</si>
  <si>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</si>
  <si>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</si>
  <si>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</si>
  <si>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</si>
  <si>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</si>
  <si>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</si>
  <si>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</si>
  <si>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</si>
  <si>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</si>
  <si>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</si>
  <si>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</si>
  <si>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</si>
  <si>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</si>
  <si>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</si>
  <si>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</si>
  <si>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</si>
  <si>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</si>
  <si>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</si>
  <si>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</si>
  <si>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</si>
  <si>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</si>
  <si>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</si>
  <si>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</si>
  <si>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</si>
  <si>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</si>
  <si>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</si>
  <si>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</si>
  <si>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</si>
  <si>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</si>
  <si>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</si>
  <si>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</si>
  <si>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</si>
  <si>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</si>
  <si>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</si>
  <si>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</si>
  <si>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</si>
  <si>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</si>
  <si>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</si>
  <si>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</si>
  <si>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</si>
  <si>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</si>
  <si>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</si>
  <si>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</si>
  <si>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</si>
  <si>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</si>
  <si>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</si>
  <si>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</si>
  <si>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</si>
  <si>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</si>
  <si>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</si>
  <si>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</si>
  <si>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</si>
  <si>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</si>
  <si>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</si>
  <si>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</si>
  <si>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</si>
  <si>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</si>
  <si>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</si>
  <si>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</si>
  <si>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</si>
  <si>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</si>
  <si>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</si>
  <si>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</si>
  <si>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</si>
  <si>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</si>
  <si>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</si>
  <si>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</si>
  <si>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</si>
  <si>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</si>
  <si>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</si>
  <si>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</si>
  <si>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</si>
  <si>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</si>
  <si>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</si>
  <si>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</si>
  <si>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</si>
  <si>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</si>
  <si>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</si>
  <si>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</si>
  <si>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</si>
  <si>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</si>
  <si>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</si>
  <si>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</si>
  <si>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</si>
  <si>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</si>
  <si>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</si>
  <si>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</si>
  <si>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</si>
  <si>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</si>
  <si>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</si>
  <si>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</si>
  <si>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</si>
  <si>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</si>
  <si>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</si>
  <si>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</si>
  <si>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</si>
  <si>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</si>
  <si>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</si>
  <si>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</si>
  <si>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</si>
  <si>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</si>
  <si>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</si>
  <si>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</si>
  <si>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</si>
  <si>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</si>
  <si>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</si>
  <si>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</si>
  <si>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</si>
  <si>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</si>
  <si>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</si>
  <si>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</si>
  <si>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</si>
  <si>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</si>
  <si>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</si>
  <si>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</si>
  <si>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</si>
  <si>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</si>
  <si>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</si>
  <si>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</si>
  <si>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</si>
  <si>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</si>
  <si>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</si>
  <si>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</si>
  <si>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</si>
  <si>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</si>
  <si>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</si>
  <si>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</si>
  <si>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</si>
  <si>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</si>
  <si>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</si>
  <si>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</si>
  <si>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</si>
  <si>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</si>
  <si>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</si>
  <si>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</si>
  <si>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</si>
  <si>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</si>
  <si>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</si>
  <si>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</si>
  <si>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</si>
  <si>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</si>
  <si>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</si>
  <si>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</si>
  <si>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</si>
  <si>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</si>
  <si>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</si>
  <si>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</si>
  <si>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</si>
  <si>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</si>
  <si>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</si>
  <si>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</si>
  <si>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</si>
  <si>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</si>
  <si>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</si>
  <si>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</si>
  <si>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</si>
  <si>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</si>
  <si>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</si>
  <si>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</si>
  <si>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</si>
  <si>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</si>
  <si>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</si>
  <si>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</si>
  <si>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</si>
  <si>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</si>
  <si>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</si>
  <si>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</si>
  <si>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</si>
  <si>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</si>
  <si>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</si>
  <si>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</si>
  <si>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</si>
  <si>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</si>
  <si>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</si>
  <si>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</si>
  <si>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</si>
  <si>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</si>
  <si>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</si>
  <si>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</si>
  <si>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</si>
  <si>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</si>
  <si>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</si>
  <si>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</si>
  <si>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</si>
  <si>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</si>
  <si>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</si>
  <si>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</si>
  <si>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</si>
  <si>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</si>
  <si>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</si>
  <si>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</si>
  <si>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</si>
  <si>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</si>
  <si>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</si>
  <si>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</si>
  <si>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</si>
  <si>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</si>
  <si>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</si>
  <si>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</si>
  <si>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</si>
  <si>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</si>
  <si>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</si>
  <si>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</si>
  <si>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</si>
  <si>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</si>
  <si>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</si>
  <si>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</si>
  <si>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</si>
  <si>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</si>
  <si>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</si>
  <si>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</si>
  <si>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</si>
  <si>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</si>
  <si>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</si>
  <si>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</si>
  <si>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</si>
  <si>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</si>
  <si>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</si>
  <si>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</si>
  <si>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</si>
  <si>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</si>
  <si>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</si>
  <si>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</si>
  <si>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</si>
  <si>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</si>
  <si>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</si>
  <si>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</si>
  <si>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</si>
  <si>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</si>
  <si>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</si>
  <si>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</si>
  <si>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</si>
  <si>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</si>
  <si>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</si>
  <si>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</si>
  <si>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</si>
  <si>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</si>
  <si>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</si>
  <si>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</si>
  <si>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</si>
  <si>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</si>
  <si>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</si>
  <si>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</si>
  <si>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</si>
  <si>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</si>
  <si>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</si>
  <si>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</si>
  <si>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</si>
  <si>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</si>
  <si>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</si>
  <si>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</si>
  <si>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</si>
  <si>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</si>
  <si>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</si>
  <si>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</si>
  <si>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</si>
  <si>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</si>
  <si>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</si>
  <si>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</si>
  <si>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</si>
  <si>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</si>
  <si>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</si>
  <si>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</si>
  <si>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</si>
  <si>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</si>
  <si>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</si>
  <si>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</si>
  <si>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</si>
  <si>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</si>
  <si>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</si>
  <si>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</si>
  <si>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</si>
  <si>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</si>
  <si>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</si>
  <si>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</si>
  <si>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</si>
  <si>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</si>
  <si>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</si>
  <si>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</si>
  <si>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</si>
  <si>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</si>
  <si>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</si>
  <si>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</si>
  <si>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</si>
  <si>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</si>
  <si>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</si>
  <si>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</si>
  <si>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</si>
  <si>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</si>
  <si>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</si>
  <si>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</si>
  <si>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</si>
  <si>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</si>
  <si>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</si>
  <si>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</si>
  <si>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</si>
  <si>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</si>
  <si>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</si>
  <si>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</si>
  <si>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</si>
  <si>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</si>
  <si>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</si>
  <si>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</si>
  <si>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</si>
  <si>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</si>
  <si>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</si>
  <si>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</si>
  <si>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</si>
  <si>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</si>
  <si>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</si>
  <si>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</si>
  <si>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</si>
  <si>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</si>
  <si>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</si>
  <si>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</si>
  <si>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</si>
  <si>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</si>
  <si>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</si>
  <si>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</si>
  <si>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</si>
  <si>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</si>
  <si>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</si>
  <si>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</si>
  <si>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</si>
  <si>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</si>
  <si>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</si>
  <si>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</si>
  <si>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</si>
  <si>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</si>
  <si>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</si>
  <si>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</si>
  <si>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</si>
  <si>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</si>
  <si>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</si>
  <si>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</si>
  <si>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</si>
  <si>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</si>
  <si>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</si>
  <si>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</si>
  <si>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</si>
  <si>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</si>
  <si>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</si>
  <si>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</si>
  <si>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</si>
  <si>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</si>
  <si>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</si>
  <si>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</si>
  <si>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</si>
  <si>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</si>
  <si>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</si>
  <si>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</si>
  <si>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</si>
  <si>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</si>
  <si>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</si>
  <si>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</si>
  <si>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</si>
  <si>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</si>
  <si>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</si>
  <si>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</si>
  <si>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</si>
  <si>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</si>
  <si>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</si>
  <si>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</si>
  <si>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</si>
  <si>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</si>
  <si>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</si>
  <si>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</si>
  <si>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</si>
  <si>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</si>
  <si>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</si>
  <si>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</si>
  <si>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</si>
  <si>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</si>
  <si>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</si>
  <si>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</si>
  <si>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</si>
  <si>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</si>
  <si>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</si>
  <si>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</si>
  <si>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</si>
  <si>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</si>
  <si>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</si>
  <si>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</si>
  <si>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</si>
  <si>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</si>
  <si>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</si>
  <si>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</si>
  <si>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</si>
  <si>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</si>
  <si>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</si>
  <si>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</si>
  <si>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</si>
  <si>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</si>
  <si>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</si>
  <si>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</si>
  <si>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</si>
  <si>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</si>
  <si>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</si>
  <si>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</si>
  <si>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</si>
  <si>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</si>
  <si>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</si>
  <si>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</si>
  <si>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</si>
  <si>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</si>
  <si>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</si>
  <si>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</si>
  <si>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</si>
  <si>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</si>
  <si>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</si>
  <si>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</si>
  <si>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</si>
  <si>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</si>
  <si>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</si>
  <si>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</si>
  <si>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</si>
  <si>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</si>
  <si>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</si>
  <si>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</si>
  <si>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</si>
  <si>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</si>
  <si>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</si>
  <si>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</si>
  <si>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</si>
  <si>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</si>
  <si>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</si>
  <si>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</si>
  <si>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</si>
  <si>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</si>
  <si>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</si>
  <si>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</si>
  <si>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</si>
  <si>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</si>
  <si>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</si>
  <si>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</si>
  <si>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</si>
  <si>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</si>
  <si>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</si>
  <si>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</si>
  <si>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</si>
  <si>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</si>
  <si>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</si>
  <si>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</si>
  <si>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</si>
  <si>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</si>
  <si>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</si>
  <si>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</si>
  <si>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</si>
  <si>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</si>
  <si>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</si>
  <si>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</si>
  <si>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</si>
  <si>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</si>
  <si>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</si>
  <si>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</si>
  <si>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</si>
  <si>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</si>
  <si>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</si>
  <si>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</si>
  <si>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</si>
  <si>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</si>
  <si>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</si>
  <si>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</si>
  <si>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</si>
  <si>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</si>
  <si>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</si>
  <si>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</si>
  <si>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</si>
  <si>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</si>
  <si>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</si>
  <si>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</si>
  <si>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</si>
  <si>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</si>
  <si>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</si>
  <si>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</si>
  <si>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</si>
  <si>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</si>
  <si>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</si>
  <si>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</si>
  <si>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</si>
  <si>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</si>
  <si>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</si>
  <si>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</si>
  <si>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</si>
  <si>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</si>
  <si>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</si>
  <si>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</si>
  <si>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</si>
  <si>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</si>
  <si>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</si>
  <si>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</si>
  <si>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</si>
  <si>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</si>
  <si>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</si>
  <si>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</si>
  <si>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</si>
  <si>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</si>
  <si>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</si>
  <si>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</si>
  <si>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</si>
  <si>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</si>
  <si>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</si>
  <si>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</si>
  <si>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</si>
  <si>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</si>
  <si>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</si>
  <si>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</si>
  <si>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</si>
  <si>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</si>
  <si>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</si>
  <si>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</si>
  <si>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</si>
  <si>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</si>
  <si>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</si>
  <si>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</si>
  <si>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</si>
  <si>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</si>
  <si>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</si>
  <si>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</si>
  <si>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</si>
  <si>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</si>
  <si>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</si>
  <si>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</si>
  <si>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</si>
  <si>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</si>
  <si>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</si>
  <si>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</si>
  <si>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</si>
  <si>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</si>
  <si>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</si>
  <si>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</si>
  <si>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</si>
  <si>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</si>
  <si>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</si>
  <si>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</si>
  <si>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</si>
  <si>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</si>
  <si>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</si>
  <si>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</si>
  <si>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</si>
  <si>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</si>
  <si>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</si>
  <si>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</si>
  <si>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</si>
  <si>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</si>
  <si>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</si>
  <si>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</si>
  <si>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</si>
  <si>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</si>
  <si>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</si>
  <si>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</si>
  <si>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</si>
  <si>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</si>
  <si>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</si>
  <si>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</si>
  <si>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</si>
  <si>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</si>
  <si>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</si>
  <si>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</si>
  <si>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</si>
  <si>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</si>
  <si>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</si>
  <si>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</si>
  <si>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</si>
  <si>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</si>
  <si>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</si>
  <si>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</si>
  <si>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</si>
  <si>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</si>
  <si>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</si>
  <si>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</si>
  <si>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</si>
  <si>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</si>
  <si>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</si>
  <si>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</si>
  <si>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</si>
  <si>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</si>
  <si>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</si>
  <si>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</si>
  <si>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</si>
  <si>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</si>
  <si>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</si>
  <si>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</si>
  <si>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</si>
  <si>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</si>
  <si>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</si>
  <si>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</si>
  <si>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</si>
  <si>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</si>
  <si>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</si>
  <si>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</si>
  <si>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</si>
  <si>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</si>
  <si>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</si>
  <si>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</si>
  <si>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</si>
  <si>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</si>
  <si>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</si>
  <si>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</si>
  <si>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</si>
  <si>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</si>
  <si>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</si>
  <si>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</si>
  <si>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</si>
  <si>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</si>
  <si>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</si>
  <si>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</si>
  <si>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</si>
  <si>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</si>
  <si>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</si>
  <si>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</si>
  <si>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</si>
  <si>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</si>
  <si>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</si>
  <si>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</si>
  <si>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</si>
  <si>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</si>
  <si>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</si>
  <si>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</si>
  <si>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</si>
  <si>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</si>
  <si>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</si>
  <si>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</si>
  <si>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</si>
  <si>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</si>
  <si>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</si>
  <si>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</si>
  <si>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</si>
  <si>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</si>
  <si>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</si>
  <si>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</si>
  <si>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</si>
  <si>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</si>
  <si>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</si>
  <si>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</si>
  <si>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</si>
  <si>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</si>
  <si>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</si>
  <si>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</si>
  <si>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</si>
  <si>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</si>
  <si>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</si>
  <si>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</si>
  <si>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</si>
  <si>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</si>
  <si>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</si>
  <si>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</si>
  <si>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</si>
  <si>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</si>
  <si>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</si>
  <si>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</si>
  <si>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</si>
  <si>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</si>
  <si>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</si>
  <si>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</si>
  <si>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</si>
  <si>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</si>
  <si>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</si>
  <si>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</si>
  <si>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</si>
  <si>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</si>
  <si>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</si>
  <si>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</si>
  <si>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</si>
  <si>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</si>
  <si>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</si>
  <si>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</si>
  <si>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</si>
  <si>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</si>
  <si>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</si>
  <si>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</si>
  <si>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</si>
  <si>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</si>
  <si>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</si>
  <si>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</si>
  <si>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</si>
  <si>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</si>
  <si>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</si>
  <si>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</si>
  <si>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</si>
  <si>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</si>
  <si>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</si>
  <si>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</si>
  <si>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</si>
  <si>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</si>
  <si>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</si>
  <si>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</si>
  <si>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</si>
  <si>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</si>
  <si>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</si>
  <si>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</si>
  <si>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</si>
  <si>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</si>
  <si>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</si>
  <si>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</si>
  <si>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</si>
  <si>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</si>
  <si>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</si>
  <si>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</si>
  <si>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</si>
  <si>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</si>
  <si>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</si>
  <si>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</si>
  <si>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</si>
  <si>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</si>
  <si>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</si>
  <si>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</si>
  <si>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</si>
  <si>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</si>
  <si>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</si>
  <si>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</si>
  <si>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</si>
  <si>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</si>
  <si>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</si>
  <si>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</si>
  <si>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</si>
  <si>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</si>
  <si>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</si>
  <si>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</si>
  <si>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</si>
  <si>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</si>
  <si>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</si>
  <si>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</si>
  <si>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</si>
  <si>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</si>
  <si>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</si>
  <si>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</si>
  <si>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</si>
  <si>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</si>
  <si>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</si>
  <si>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</si>
  <si>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</si>
  <si>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</si>
  <si>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</si>
  <si>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</si>
  <si>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</si>
  <si>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</si>
  <si>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</si>
  <si>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</si>
  <si>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</si>
  <si>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</si>
  <si>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</si>
  <si>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</si>
  <si>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</si>
  <si>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</si>
  <si>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</si>
  <si>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</si>
  <si>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</si>
  <si>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</si>
  <si>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</si>
  <si>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</si>
  <si>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</si>
  <si>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</si>
  <si>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</si>
  <si>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</si>
  <si>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</si>
  <si>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</si>
  <si>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</si>
  <si>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</si>
  <si>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</si>
  <si>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</si>
  <si>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</si>
  <si>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</si>
  <si>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</si>
  <si>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</si>
  <si>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</si>
  <si>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</si>
  <si>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</si>
  <si>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</si>
  <si>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</si>
  <si>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</si>
  <si>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</si>
  <si>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</si>
  <si>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</si>
  <si>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</si>
  <si>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</si>
  <si>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</si>
  <si>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</si>
  <si>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</si>
  <si>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</si>
  <si>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</si>
  <si>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</si>
  <si>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</si>
  <si>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</si>
  <si>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</si>
  <si>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</si>
  <si>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</si>
  <si>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</si>
  <si>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</si>
  <si>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</si>
  <si>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</si>
  <si>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</si>
  <si>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</si>
  <si>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</si>
  <si>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</si>
  <si>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</si>
  <si>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</si>
  <si>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</si>
  <si>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</si>
  <si>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</si>
  <si>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</si>
  <si>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</si>
  <si>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</si>
  <si>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</si>
  <si>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</si>
  <si>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</si>
  <si>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</si>
  <si>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</si>
  <si>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</si>
  <si>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</si>
  <si>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</si>
  <si>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</si>
  <si>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</si>
  <si>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</si>
  <si>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</si>
  <si>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</si>
  <si>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</si>
  <si>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</si>
  <si>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</si>
  <si>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</si>
  <si>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</si>
  <si>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</si>
  <si>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</si>
  <si>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</si>
  <si>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</si>
  <si>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</si>
  <si>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</si>
  <si>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</si>
  <si>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</si>
  <si>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</si>
  <si>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</si>
  <si>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</si>
  <si>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</si>
  <si>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</si>
  <si>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</si>
  <si>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</si>
  <si>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</si>
  <si>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</si>
  <si>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</si>
  <si>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</si>
  <si>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</si>
  <si>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</si>
  <si>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</si>
  <si>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</si>
  <si>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</si>
  <si>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</si>
  <si>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</si>
  <si>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</si>
  <si>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</si>
  <si>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</si>
  <si>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</si>
  <si>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</si>
  <si>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</si>
  <si>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</si>
  <si>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</si>
  <si>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</si>
  <si>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</si>
  <si>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</si>
  <si>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</si>
  <si>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</si>
  <si>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</si>
  <si>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</si>
  <si>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</si>
  <si>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</si>
  <si>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</si>
  <si>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</si>
  <si>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</si>
  <si>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</si>
  <si>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</si>
  <si>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</si>
  <si>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</si>
  <si>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</si>
  <si>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</si>
  <si>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</si>
  <si>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</si>
  <si>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</si>
  <si>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</si>
  <si>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</si>
  <si>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</si>
  <si>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</si>
  <si>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</si>
  <si>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</si>
  <si>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</si>
  <si>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</si>
  <si>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</si>
  <si>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</si>
  <si>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</si>
  <si>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</si>
  <si>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</si>
  <si>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</si>
  <si>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</si>
  <si>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</si>
  <si>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</si>
  <si>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</si>
  <si>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</si>
  <si>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</si>
  <si>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</si>
  <si>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</si>
  <si>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</si>
  <si>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</si>
  <si>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</si>
  <si>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</si>
  <si>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</si>
  <si>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</si>
  <si>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</si>
  <si>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</si>
  <si>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</si>
  <si>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</si>
  <si>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</si>
  <si>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</si>
  <si>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</si>
  <si>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</si>
  <si>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</si>
  <si>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</si>
  <si>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</si>
  <si>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</si>
  <si>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</si>
  <si>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</si>
  <si>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</si>
  <si>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</si>
  <si>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</si>
  <si>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</si>
  <si>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</si>
  <si>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</si>
  <si>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</si>
  <si>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</si>
  <si>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</si>
  <si>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</si>
  <si>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</si>
  <si>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</si>
  <si>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</si>
  <si>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</si>
  <si>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</si>
  <si>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</si>
  <si>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</si>
  <si>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</si>
  <si>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</si>
  <si>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</si>
  <si>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</si>
  <si>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</si>
  <si>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</si>
  <si>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</si>
  <si>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</si>
  <si>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</si>
  <si>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</si>
  <si>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</si>
  <si>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</si>
  <si>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</si>
  <si>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</si>
  <si>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</si>
  <si>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</si>
  <si>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</si>
  <si>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</si>
  <si>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</si>
  <si>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</si>
  <si>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</si>
  <si>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</si>
  <si>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</si>
  <si>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</si>
  <si>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</si>
  <si>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</si>
  <si>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</si>
  <si>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</si>
  <si>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</si>
  <si>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</si>
  <si>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</si>
  <si>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</si>
  <si>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</si>
  <si>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</si>
  <si>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</si>
  <si>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</si>
  <si>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</si>
  <si>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</si>
  <si>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</si>
  <si>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</si>
  <si>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</si>
  <si>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</si>
  <si>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</si>
  <si>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</si>
  <si>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</si>
  <si>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</si>
  <si>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</si>
  <si>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</si>
  <si>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</si>
  <si>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</si>
  <si>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</si>
  <si>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</si>
  <si>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</si>
  <si>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</si>
  <si>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</si>
  <si>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</si>
  <si>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</si>
  <si>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</si>
  <si>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</si>
  <si>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</si>
  <si>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</si>
  <si>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</si>
  <si>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</si>
  <si>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</si>
  <si>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</si>
  <si>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</si>
  <si>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</si>
  <si>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</si>
  <si>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</si>
  <si>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</si>
  <si>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</si>
  <si>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</si>
  <si>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</si>
  <si>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</si>
  <si>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</si>
  <si>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</si>
  <si>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</si>
  <si>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</si>
  <si>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</si>
  <si>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</si>
  <si>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</si>
  <si>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</si>
  <si>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</si>
  <si>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</si>
  <si>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</si>
  <si>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</si>
  <si>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</si>
  <si>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</si>
  <si>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</si>
  <si>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</si>
  <si>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</si>
  <si>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</si>
  <si>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</si>
  <si>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</si>
  <si>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</si>
  <si>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</si>
  <si>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</si>
  <si>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</si>
  <si>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</si>
  <si>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</si>
  <si>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</si>
  <si>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</si>
  <si>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</si>
  <si>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</si>
  <si>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</si>
  <si>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</si>
  <si>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</si>
  <si>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</si>
  <si>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</si>
  <si>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</si>
  <si>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</si>
  <si>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</si>
  <si>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</si>
  <si>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</si>
  <si>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</si>
  <si>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</si>
  <si>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</si>
  <si>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</si>
  <si>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</si>
  <si>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</si>
  <si>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</si>
  <si>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</si>
  <si>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</si>
  <si>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</si>
  <si>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</si>
  <si>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</si>
  <si>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</si>
  <si>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</si>
  <si>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</si>
  <si>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</si>
  <si>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</si>
  <si>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</si>
  <si>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</si>
  <si>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</si>
  <si>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</si>
  <si>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</si>
  <si>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</si>
  <si>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</si>
  <si>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</si>
  <si>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</si>
  <si>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</si>
  <si>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</si>
  <si>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</si>
  <si>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</si>
  <si>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</si>
  <si>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</si>
  <si>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</si>
  <si>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</si>
  <si>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</si>
  <si>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</si>
  <si>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</si>
  <si>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</si>
  <si>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</si>
  <si>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</si>
  <si>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</si>
  <si>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</si>
  <si>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</si>
  <si>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</si>
  <si>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</si>
  <si>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</si>
  <si>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</si>
  <si>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</si>
  <si>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</si>
  <si>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</si>
  <si>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</si>
  <si>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</si>
  <si>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</si>
  <si>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</si>
  <si>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</si>
  <si>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</si>
  <si>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</si>
  <si>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</si>
  <si>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</si>
  <si>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</si>
  <si>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</si>
  <si>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</si>
  <si>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</si>
  <si>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</si>
  <si>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</si>
  <si>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</si>
  <si>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</si>
  <si>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</si>
  <si>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</si>
  <si>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</si>
  <si>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</si>
  <si>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</si>
  <si>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</si>
  <si>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</si>
  <si>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</si>
  <si>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</si>
  <si>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</si>
  <si>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</si>
  <si>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</si>
  <si>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</si>
  <si>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</si>
  <si>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</si>
  <si>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</si>
  <si>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</si>
  <si>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</si>
  <si>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</si>
  <si>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</si>
  <si>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</si>
  <si>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</si>
  <si>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</si>
  <si>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</si>
  <si>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</si>
  <si>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</si>
  <si>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</si>
  <si>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</si>
  <si>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</si>
  <si>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</si>
  <si>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</si>
  <si>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</si>
  <si>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</si>
  <si>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</si>
  <si>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</si>
  <si>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</si>
  <si>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</si>
  <si>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</si>
  <si>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</si>
  <si>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</si>
  <si>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</si>
  <si>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</si>
  <si>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</si>
  <si>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</si>
  <si>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</si>
  <si>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</si>
  <si>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</si>
  <si>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</si>
  <si>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</si>
  <si>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</si>
  <si>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</si>
  <si>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</si>
  <si>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</si>
  <si>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</si>
  <si>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</si>
  <si>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</si>
  <si>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</si>
  <si>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</si>
  <si>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</si>
  <si>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</si>
  <si>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</si>
  <si>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</si>
  <si>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</si>
  <si>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</si>
  <si>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</si>
  <si>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</si>
  <si>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</si>
  <si>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</si>
  <si>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</si>
  <si>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</si>
  <si>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</si>
  <si>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</si>
  <si>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</si>
  <si>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</si>
  <si>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</si>
  <si>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</si>
  <si>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</si>
  <si>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</si>
  <si>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</si>
  <si>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</si>
  <si>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</si>
  <si>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</si>
  <si>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</si>
  <si>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</si>
  <si>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</si>
  <si>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</si>
  <si>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</si>
  <si>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</si>
  <si>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</si>
  <si>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</si>
  <si>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</si>
  <si>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</si>
  <si>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</si>
  <si>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</si>
  <si>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</si>
  <si>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</si>
  <si>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</si>
  <si>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</si>
  <si>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</si>
  <si>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</si>
  <si>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</si>
  <si>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</si>
  <si>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</si>
  <si>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</si>
  <si>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</si>
  <si>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</si>
  <si>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</si>
  <si>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</si>
  <si>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</si>
  <si>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</si>
  <si>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</si>
  <si>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</si>
  <si>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</si>
  <si>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</si>
  <si>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</si>
  <si>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</si>
  <si>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</si>
  <si>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</si>
  <si>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</si>
  <si>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</si>
  <si>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</si>
  <si>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</si>
  <si>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</si>
  <si>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</si>
  <si>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</si>
  <si>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</si>
  <si>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</si>
  <si>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</si>
  <si>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</si>
  <si>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</si>
  <si>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</si>
  <si>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</si>
  <si>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</si>
  <si>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</si>
  <si>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</si>
  <si>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</si>
  <si>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</si>
  <si>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</si>
  <si>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</si>
  <si>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</si>
  <si>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</si>
  <si>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</si>
  <si>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</si>
  <si>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</si>
  <si>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</si>
  <si>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</si>
  <si>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</si>
  <si>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</si>
  <si>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</si>
  <si>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</si>
  <si>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</si>
  <si>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</si>
  <si>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</si>
  <si>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</si>
  <si>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</si>
  <si>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</si>
  <si>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</si>
  <si>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</si>
  <si>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</si>
  <si>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</si>
  <si>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</si>
  <si>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</si>
  <si>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</si>
  <si>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</si>
  <si>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</si>
  <si>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</si>
  <si>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</si>
  <si>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</si>
  <si>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</si>
  <si>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</si>
  <si>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</si>
  <si>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</si>
  <si>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</si>
  <si>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</si>
  <si>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</si>
  <si>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</si>
  <si>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</si>
  <si>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</si>
  <si>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</si>
  <si>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</si>
  <si>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</si>
  <si>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</si>
  <si>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</si>
  <si>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</si>
  <si>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</si>
  <si>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</si>
  <si>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</si>
  <si>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</si>
  <si>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</si>
  <si>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</si>
  <si>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</si>
  <si>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</si>
  <si>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</si>
  <si>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</si>
  <si>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</si>
  <si>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</si>
  <si>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</si>
  <si>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</si>
  <si>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</si>
  <si>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</si>
  <si>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</si>
  <si>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</si>
  <si>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</si>
  <si>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</si>
  <si>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</si>
  <si>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</si>
  <si>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</si>
  <si>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</si>
  <si>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</si>
  <si>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</si>
  <si>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</si>
  <si>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</si>
  <si>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</si>
  <si>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</si>
  <si>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</si>
  <si>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</si>
  <si>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</si>
  <si>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</si>
  <si>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</si>
  <si>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</si>
  <si>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</si>
  <si>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</si>
  <si>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</si>
  <si>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</si>
  <si>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</si>
  <si>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</si>
  <si>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</si>
  <si>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</si>
  <si>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</si>
  <si>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</si>
  <si>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</si>
  <si>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</si>
  <si>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</si>
  <si>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</si>
  <si>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</si>
  <si>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</si>
  <si>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</si>
  <si>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</si>
  <si>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</si>
  <si>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</si>
  <si>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</si>
  <si>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</si>
  <si>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</si>
  <si>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</si>
  <si>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</si>
  <si>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</si>
  <si>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</si>
  <si>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</si>
  <si>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</si>
  <si>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</si>
  <si>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</si>
  <si>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</si>
  <si>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</si>
  <si>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</si>
  <si>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</si>
  <si>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</si>
  <si>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</si>
  <si>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</si>
  <si>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</si>
  <si>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</si>
  <si>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</si>
  <si>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</si>
  <si>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</si>
  <si>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</si>
  <si>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</si>
  <si>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</si>
  <si>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</si>
  <si>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</si>
  <si>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</si>
  <si>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</si>
  <si>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</si>
  <si>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</si>
  <si>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</si>
  <si>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</si>
  <si>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</si>
  <si>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</si>
  <si>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</si>
  <si>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</si>
  <si>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</si>
  <si>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</si>
  <si>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</si>
  <si>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</si>
  <si>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</si>
  <si>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</si>
  <si>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</si>
  <si>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</si>
  <si>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</si>
  <si>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</si>
  <si>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</si>
  <si>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</si>
  <si>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</si>
  <si>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</si>
  <si>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</si>
  <si>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</si>
  <si>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</si>
  <si>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</si>
  <si>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</si>
  <si>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</si>
  <si>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</si>
  <si>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</si>
  <si>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</si>
  <si>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</si>
  <si>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</si>
  <si>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</si>
  <si>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</si>
  <si>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</si>
  <si>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</si>
  <si>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</si>
  <si>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</si>
  <si>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</si>
  <si>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</si>
  <si>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</si>
  <si>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</si>
  <si>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</si>
  <si>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</si>
  <si>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</si>
  <si>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</si>
  <si>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</si>
  <si>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</si>
  <si>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</si>
  <si>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</si>
  <si>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</si>
  <si>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</si>
  <si>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</si>
  <si>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</si>
  <si>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</si>
  <si>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</si>
  <si>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</si>
  <si>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</si>
  <si>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</si>
  <si>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</si>
  <si>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</si>
  <si>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</si>
  <si>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</si>
  <si>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</si>
  <si>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</si>
  <si>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</si>
  <si>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</si>
  <si>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</si>
  <si>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</si>
  <si>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</si>
  <si>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</si>
  <si>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</si>
  <si>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</si>
  <si>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</si>
  <si>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</si>
  <si>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</si>
  <si>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</si>
  <si>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</si>
  <si>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</si>
  <si>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</si>
  <si>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</si>
  <si>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</si>
  <si>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</si>
  <si>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</si>
  <si>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</si>
  <si>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</si>
  <si>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</si>
  <si>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</si>
  <si>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</si>
  <si>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</si>
  <si>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</si>
  <si>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</si>
  <si>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</si>
  <si>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</si>
  <si>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</si>
  <si>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</si>
  <si>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</si>
  <si>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</si>
  <si>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</si>
  <si>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</si>
  <si>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</si>
  <si>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</si>
  <si>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</si>
  <si>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</si>
  <si>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</si>
  <si>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</si>
  <si>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</si>
  <si>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</si>
  <si>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</si>
  <si>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</si>
  <si>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</si>
  <si>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</si>
  <si>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</si>
  <si>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</si>
  <si>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</si>
  <si>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</si>
  <si>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</si>
  <si>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</si>
  <si>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</si>
  <si>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</si>
  <si>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</si>
  <si>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</si>
  <si>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</si>
  <si>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</si>
  <si>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</si>
  <si>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</si>
  <si>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</si>
  <si>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</si>
  <si>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</si>
  <si>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</si>
  <si>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</si>
  <si>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</si>
  <si>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</si>
  <si>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</si>
  <si>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</si>
  <si>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</si>
  <si>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</si>
  <si>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</si>
  <si>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</si>
  <si>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</si>
  <si>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</si>
  <si>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</si>
  <si>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</si>
  <si>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</si>
  <si>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</si>
  <si>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</si>
  <si>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</si>
  <si>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</si>
  <si>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</si>
  <si>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</si>
  <si>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</si>
  <si>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</si>
  <si>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</si>
  <si>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</si>
  <si>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</si>
  <si>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</si>
  <si>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</si>
  <si>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</si>
  <si>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</si>
  <si>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</si>
  <si>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</si>
  <si>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</si>
  <si>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</si>
  <si>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</si>
  <si>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</si>
  <si>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</si>
  <si>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</si>
  <si>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</si>
  <si>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</si>
  <si>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</si>
  <si>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</si>
  <si>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</si>
  <si>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</si>
  <si>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</si>
  <si>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</si>
  <si>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</si>
  <si>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</si>
  <si>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</si>
  <si>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</si>
  <si>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</si>
  <si>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</si>
  <si>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</si>
  <si>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</si>
  <si>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</si>
  <si>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</si>
  <si>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</si>
  <si>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</si>
  <si>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</si>
  <si>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</si>
  <si>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</si>
  <si>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</si>
  <si>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</si>
  <si>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</si>
  <si>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</si>
  <si>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</si>
  <si>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</si>
  <si>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</si>
  <si>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</si>
  <si>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</si>
  <si>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</si>
  <si>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</si>
  <si>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</si>
  <si>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</si>
  <si>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</si>
  <si>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</si>
  <si>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</si>
  <si>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</si>
  <si>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</si>
  <si>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</si>
  <si>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</si>
  <si>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</si>
  <si>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</si>
  <si>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</si>
  <si>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</si>
  <si>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</si>
  <si>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</si>
  <si>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</si>
  <si>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</si>
  <si>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</si>
  <si>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</si>
  <si>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</si>
  <si>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</si>
  <si>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</si>
  <si>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</si>
  <si>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</si>
  <si>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</si>
  <si>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</si>
  <si>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</si>
  <si>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</si>
  <si>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</si>
  <si>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</si>
  <si>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</si>
  <si>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</si>
  <si>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</si>
  <si>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</si>
  <si>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</si>
  <si>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</si>
  <si>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</si>
  <si>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</si>
  <si>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</si>
  <si>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</si>
  <si>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</si>
  <si>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</si>
  <si>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</si>
  <si>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</si>
  <si>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</si>
  <si>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</si>
  <si>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</si>
  <si>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</si>
  <si>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</si>
  <si>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</si>
  <si>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</si>
  <si>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</si>
  <si>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</si>
  <si>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</si>
  <si>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</si>
  <si>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</si>
  <si>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</si>
  <si>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</si>
  <si>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</si>
  <si>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</si>
  <si>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</si>
  <si>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</si>
  <si>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</si>
  <si>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</si>
  <si>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</si>
  <si>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</si>
  <si>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</si>
  <si>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</si>
  <si>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</si>
  <si>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</si>
  <si>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</si>
  <si>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</si>
  <si>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</si>
  <si>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</si>
  <si>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</si>
  <si>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</si>
  <si>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</si>
  <si>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</si>
  <si>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</si>
  <si>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</si>
  <si>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</si>
  <si>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</si>
  <si>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</si>
  <si>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</si>
  <si>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</si>
  <si>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</si>
  <si>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</si>
  <si>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</si>
  <si>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</si>
  <si>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</si>
  <si>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</si>
  <si>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</si>
  <si>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</si>
  <si>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</si>
  <si>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</si>
  <si>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</si>
  <si>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</si>
  <si>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</si>
  <si>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</si>
  <si>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</si>
  <si>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</si>
  <si>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</si>
  <si>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</si>
  <si>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</si>
  <si>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</si>
  <si>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</si>
  <si>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</si>
  <si>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</si>
  <si>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</si>
  <si>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</si>
  <si>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</si>
  <si>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</si>
  <si>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</si>
  <si>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</si>
  <si>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</si>
  <si>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</si>
  <si>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</si>
  <si>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</si>
  <si>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</si>
  <si>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</si>
  <si>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</si>
  <si>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</si>
  <si>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</si>
  <si>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</si>
  <si>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</si>
  <si>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</si>
  <si>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</si>
  <si>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</si>
  <si>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</si>
  <si>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</si>
  <si>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</si>
  <si>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</si>
  <si>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</si>
  <si>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</si>
  <si>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</si>
  <si>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</si>
  <si>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</si>
  <si>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</si>
  <si>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</si>
  <si>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</si>
  <si>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</si>
  <si>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</si>
  <si>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</si>
  <si>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</si>
  <si>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</si>
  <si>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</si>
  <si>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</si>
  <si>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</si>
  <si>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</si>
  <si>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</si>
  <si>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</si>
  <si>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</si>
  <si>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</si>
  <si>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</si>
  <si>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</si>
  <si>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</si>
  <si>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</si>
  <si>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</si>
  <si>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</si>
  <si>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</si>
  <si>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</si>
  <si>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</si>
  <si>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</si>
  <si>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</si>
  <si>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</si>
  <si>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</si>
  <si>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</si>
  <si>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</si>
  <si>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</si>
  <si>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</si>
  <si>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</si>
  <si>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</si>
  <si>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</si>
  <si>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</si>
  <si>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</si>
  <si>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</si>
  <si>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</si>
  <si>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</si>
  <si>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</si>
  <si>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</si>
  <si>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</si>
  <si>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</si>
  <si>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</si>
  <si>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</si>
  <si>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</si>
  <si>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</si>
  <si>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</si>
  <si>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</si>
  <si>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</si>
  <si>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</si>
  <si>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</si>
  <si>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</si>
  <si>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</si>
  <si>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</si>
  <si>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</si>
  <si>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</si>
  <si>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</si>
  <si>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</si>
  <si>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</si>
  <si>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</si>
  <si>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</si>
  <si>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</si>
  <si>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</si>
  <si>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</si>
  <si>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</si>
  <si>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</si>
  <si>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</si>
  <si>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</si>
  <si>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</si>
  <si>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</si>
  <si>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</si>
  <si>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</si>
  <si>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</si>
  <si>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</si>
  <si>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</si>
  <si>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</si>
  <si>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</si>
  <si>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</si>
  <si>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</si>
  <si>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</si>
  <si>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</si>
  <si>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</si>
  <si>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</si>
  <si>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</si>
  <si>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</si>
  <si>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</si>
  <si>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</si>
  <si>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</si>
  <si>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</si>
  <si>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</si>
  <si>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</si>
  <si>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</si>
  <si>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</si>
  <si>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</si>
  <si>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</si>
  <si>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</si>
  <si>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</si>
  <si>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</si>
  <si>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</si>
  <si>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</si>
  <si>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</si>
  <si>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</si>
  <si>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</si>
  <si>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</si>
  <si>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</si>
  <si>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</si>
  <si>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</si>
  <si>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</si>
  <si>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</si>
  <si>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</si>
  <si>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</si>
  <si>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</si>
  <si>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</si>
  <si>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</si>
  <si>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</si>
  <si>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</si>
  <si>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</si>
  <si>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</si>
  <si>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</si>
  <si>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</si>
  <si>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</si>
  <si>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</si>
  <si>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</si>
  <si>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</si>
  <si>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</si>
  <si>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</si>
  <si>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</si>
  <si>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</si>
  <si>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</si>
  <si>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</si>
  <si>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</si>
  <si>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</si>
  <si>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</si>
  <si>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</si>
  <si>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</si>
  <si>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</si>
  <si>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</si>
  <si>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</si>
  <si>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</si>
  <si>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</si>
  <si>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</si>
  <si>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</si>
  <si>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</si>
  <si>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</si>
  <si>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</si>
  <si>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</si>
  <si>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</si>
  <si>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</si>
  <si>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</si>
  <si>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</si>
  <si>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</si>
  <si>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</si>
  <si>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</si>
  <si>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</si>
  <si>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</si>
  <si>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</si>
  <si>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</si>
  <si>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</si>
  <si>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</si>
  <si>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</si>
  <si>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</si>
  <si>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</si>
  <si>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</si>
  <si>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</si>
  <si>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</si>
  <si>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</si>
  <si>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</si>
  <si>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</si>
  <si>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</si>
  <si>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</si>
  <si>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</si>
  <si>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</si>
  <si>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</si>
  <si>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</si>
  <si>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</si>
  <si>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</si>
  <si>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</si>
  <si>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</si>
  <si>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</si>
  <si>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</si>
  <si>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</si>
  <si>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</si>
  <si>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</si>
  <si>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</si>
  <si>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</si>
  <si>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</si>
  <si>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</si>
  <si>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</si>
  <si>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</si>
  <si>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</si>
  <si>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</si>
  <si>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</si>
  <si>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</si>
  <si>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</si>
  <si>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</si>
  <si>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</si>
  <si>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</si>
  <si>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</si>
  <si>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</si>
  <si>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</si>
  <si>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</si>
  <si>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</si>
  <si>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</si>
  <si>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</si>
  <si>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</si>
  <si>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</si>
  <si>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</si>
  <si>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</si>
  <si>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</si>
  <si>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</si>
  <si>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</si>
  <si>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</si>
  <si>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</si>
  <si>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</si>
  <si>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</si>
  <si>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</si>
  <si>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</si>
  <si>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</si>
  <si>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</si>
  <si>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</si>
  <si>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</si>
  <si>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</si>
  <si>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</si>
  <si>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</si>
  <si>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</si>
  <si>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</si>
  <si>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</si>
  <si>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</si>
  <si>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</si>
  <si>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</si>
  <si>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</si>
  <si>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</si>
  <si>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</si>
  <si>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</si>
  <si>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</si>
  <si>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</si>
  <si>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</si>
  <si>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</si>
  <si>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</si>
  <si>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</si>
  <si>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</si>
  <si>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</si>
  <si>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</si>
  <si>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</si>
  <si>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</si>
  <si>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</si>
  <si>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</si>
  <si>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</si>
  <si>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</si>
  <si>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</si>
  <si>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</si>
  <si>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</si>
  <si>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</si>
  <si>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</si>
  <si>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</si>
  <si>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</si>
  <si>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</si>
  <si>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</si>
  <si>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</si>
  <si>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</si>
  <si>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</si>
  <si>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</si>
  <si>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</si>
  <si>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</si>
  <si>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</si>
  <si>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</si>
  <si>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</si>
  <si>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</si>
  <si>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</si>
  <si>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</si>
  <si>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</si>
  <si>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</si>
  <si>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</si>
  <si>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</si>
  <si>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</si>
  <si>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</si>
  <si>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</si>
  <si>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</si>
  <si>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</si>
  <si>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</si>
  <si>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</si>
  <si>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</si>
  <si>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</si>
  <si>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</si>
  <si>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</si>
  <si>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</si>
  <si>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</si>
  <si>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</si>
  <si>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</si>
  <si>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</si>
  <si>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</si>
  <si>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</si>
  <si>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</si>
  <si>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</si>
  <si>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</si>
  <si>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</si>
  <si>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</si>
  <si>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</si>
  <si>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</si>
  <si>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</si>
  <si>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</si>
  <si>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</si>
  <si>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</si>
  <si>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</si>
  <si>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</si>
  <si>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</si>
  <si>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</si>
  <si>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</si>
  <si>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</si>
  <si>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</si>
  <si>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</si>
  <si>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</si>
  <si>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</si>
  <si>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</si>
  <si>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</si>
  <si>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</si>
  <si>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</si>
  <si>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</si>
  <si>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</si>
  <si>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</si>
  <si>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</si>
  <si>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</si>
  <si>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</si>
  <si>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</si>
  <si>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</si>
  <si>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</si>
  <si>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</si>
  <si>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</si>
  <si>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</si>
  <si>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</si>
  <si>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</si>
  <si>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</si>
  <si>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</si>
  <si>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</si>
  <si>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</si>
  <si>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</si>
  <si>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</si>
  <si>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</si>
  <si>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</si>
  <si>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</si>
  <si>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</si>
  <si>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</si>
  <si>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</si>
  <si>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</si>
  <si>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</si>
  <si>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</si>
  <si>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</si>
  <si>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</si>
  <si>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</si>
  <si>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</si>
  <si>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</si>
  <si>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</si>
  <si>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</si>
  <si>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</si>
  <si>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</si>
  <si>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</si>
  <si>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</si>
  <si>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</si>
  <si>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</si>
  <si>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</si>
  <si>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</si>
  <si>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</si>
  <si>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</si>
  <si>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</si>
  <si>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</si>
  <si>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</si>
  <si>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</si>
  <si>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</si>
  <si>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</si>
  <si>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</si>
  <si>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</si>
  <si>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</si>
  <si>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</si>
  <si>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</si>
  <si>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</si>
  <si>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</si>
  <si>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</si>
  <si>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</si>
  <si>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</si>
  <si>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</si>
  <si>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</si>
  <si>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</si>
  <si>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</si>
  <si>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</si>
  <si>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</si>
  <si>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</si>
  <si>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</si>
  <si>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</si>
  <si>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</si>
  <si>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</si>
  <si>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</si>
  <si>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</si>
  <si>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</si>
  <si>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</si>
  <si>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</si>
  <si>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</si>
  <si>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</si>
  <si>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</si>
  <si>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</si>
  <si>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</si>
  <si>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</si>
  <si>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</si>
  <si>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</si>
  <si>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</si>
  <si>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</si>
  <si>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</si>
  <si>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</si>
  <si>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</si>
  <si>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</si>
  <si>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</si>
  <si>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</si>
  <si>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</si>
  <si>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</si>
  <si>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</si>
  <si>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</si>
  <si>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</si>
  <si>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</si>
  <si>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</si>
  <si>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</si>
  <si>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</si>
  <si>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</si>
  <si>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</si>
  <si>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</si>
  <si>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</si>
  <si>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</si>
  <si>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</si>
  <si>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</si>
  <si>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</si>
  <si>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</si>
  <si>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</si>
  <si>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</si>
  <si>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</si>
  <si>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</si>
  <si>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</si>
  <si>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</si>
  <si>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</si>
  <si>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</si>
  <si>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</si>
  <si>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</si>
  <si>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</si>
  <si>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</si>
  <si>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</si>
  <si>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</si>
  <si>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</si>
  <si>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</si>
  <si>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</si>
  <si>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</si>
  <si>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</si>
  <si>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</si>
  <si>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</si>
  <si>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</si>
  <si>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</si>
  <si>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</si>
  <si>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</si>
  <si>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</si>
  <si>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</si>
  <si>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</si>
  <si>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</si>
  <si>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</si>
  <si>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</si>
  <si>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</si>
  <si>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</si>
  <si>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</si>
  <si>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</si>
  <si>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</si>
  <si>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</si>
  <si>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</si>
  <si>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</si>
  <si>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</si>
  <si>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</si>
  <si>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</si>
  <si>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</si>
  <si>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</si>
  <si>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</si>
  <si>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</si>
  <si>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</si>
  <si>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</si>
  <si>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</si>
  <si>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</si>
  <si>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</si>
  <si>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</si>
  <si>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</si>
  <si>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</si>
  <si>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</si>
  <si>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</si>
  <si>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</si>
  <si>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</si>
  <si>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</si>
  <si>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</si>
  <si>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</si>
  <si>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</si>
  <si>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</si>
  <si>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</si>
  <si>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</si>
  <si>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</si>
  <si>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</si>
  <si>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</si>
  <si>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</si>
  <si>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</si>
  <si>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</si>
  <si>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</si>
  <si>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</si>
  <si>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</si>
  <si>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</si>
  <si>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</si>
  <si>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</si>
  <si>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</si>
  <si>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</si>
  <si>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</si>
  <si>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</si>
  <si>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</si>
  <si>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</si>
  <si>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</si>
  <si>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</si>
  <si>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</si>
  <si>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</si>
  <si>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</si>
  <si>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</si>
  <si>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</si>
  <si>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</si>
  <si>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</si>
  <si>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</si>
  <si>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</si>
  <si>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</si>
  <si>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</si>
  <si>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</si>
  <si>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</si>
  <si>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</si>
  <si>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</si>
  <si>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</si>
  <si>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</si>
  <si>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</si>
  <si>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</si>
  <si>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</si>
  <si>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</si>
  <si>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</si>
  <si>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</si>
  <si>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</si>
  <si>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</si>
  <si>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</si>
  <si>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</si>
  <si>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</si>
  <si>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</si>
  <si>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</si>
  <si>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</si>
  <si>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</si>
  <si>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</si>
  <si>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</si>
  <si>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</si>
  <si>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</si>
  <si>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</si>
  <si>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</si>
  <si>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</si>
  <si>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</si>
  <si>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</si>
  <si>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</si>
  <si>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</si>
  <si>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</si>
  <si>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</si>
  <si>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</si>
  <si>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</si>
  <si>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</si>
  <si>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</si>
  <si>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</si>
  <si>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</si>
  <si>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</si>
  <si>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</si>
  <si>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</si>
  <si>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</si>
  <si>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</si>
  <si>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</si>
  <si>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</si>
  <si>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</si>
  <si>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</si>
  <si>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</si>
  <si>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</si>
  <si>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</si>
  <si>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</si>
  <si>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</si>
  <si>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</si>
  <si>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</si>
  <si>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</si>
  <si>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</si>
  <si>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</si>
  <si>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</si>
  <si>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</si>
  <si>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</si>
  <si>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</si>
  <si>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</si>
  <si>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</si>
  <si>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</si>
  <si>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</si>
  <si>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</si>
  <si>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</si>
  <si>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</si>
  <si>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</si>
  <si>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</si>
  <si>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</si>
  <si>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</si>
  <si>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</si>
  <si>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</si>
  <si>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</si>
  <si>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</si>
  <si>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</si>
  <si>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</si>
  <si>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</si>
  <si>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</si>
  <si>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</si>
  <si>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</si>
  <si>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</si>
  <si>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</si>
  <si>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</si>
  <si>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</si>
  <si>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</si>
  <si>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</si>
  <si>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</si>
  <si>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</si>
  <si>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</si>
  <si>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</si>
  <si>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</si>
  <si>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</si>
  <si>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</si>
  <si>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</si>
  <si>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</si>
  <si>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</si>
  <si>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</si>
  <si>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</si>
  <si>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</si>
  <si>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</si>
  <si>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</si>
  <si>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</si>
  <si>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</si>
  <si>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</si>
  <si>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</si>
  <si>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</si>
  <si>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</si>
  <si>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</si>
  <si>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</si>
  <si>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</si>
  <si>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</si>
  <si>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</si>
  <si>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</si>
  <si>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</si>
  <si>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</si>
  <si>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</si>
  <si>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</si>
  <si>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</si>
  <si>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</si>
  <si>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</si>
  <si>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</si>
  <si>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</si>
  <si>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</si>
  <si>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</si>
  <si>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</si>
  <si>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</si>
  <si>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</si>
  <si>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</si>
  <si>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</si>
  <si>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</si>
  <si>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</si>
  <si>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</si>
  <si>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</si>
  <si>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</si>
  <si>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</si>
  <si>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</si>
  <si>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</si>
  <si>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</si>
  <si>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</si>
  <si>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</si>
  <si>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</si>
  <si>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</si>
  <si>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</si>
  <si>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</si>
  <si>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</si>
  <si>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</si>
  <si>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</si>
  <si>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</si>
  <si>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</si>
  <si>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</si>
  <si>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</si>
  <si>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</si>
  <si>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</si>
  <si>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</si>
  <si>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</si>
  <si>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</si>
  <si>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</si>
  <si>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</si>
  <si>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</si>
  <si>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</si>
  <si>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</si>
  <si>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</si>
  <si>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</si>
  <si>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</si>
  <si>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</si>
  <si>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</si>
  <si>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</si>
  <si>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</si>
  <si>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</si>
  <si>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</si>
  <si>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</si>
  <si>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</si>
  <si>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</si>
  <si>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</si>
  <si>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</si>
  <si>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</si>
  <si>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</si>
  <si>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</si>
  <si>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</si>
  <si>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</si>
  <si>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</si>
  <si>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</si>
  <si>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</si>
  <si>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</si>
  <si>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</si>
  <si>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</si>
  <si>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</si>
  <si>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</si>
  <si>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</si>
  <si>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</si>
  <si>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</si>
  <si>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</si>
  <si>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</si>
  <si>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</si>
  <si>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</si>
  <si>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</si>
  <si>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</si>
  <si>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</si>
  <si>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</si>
  <si>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</si>
  <si>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</si>
  <si>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</si>
  <si>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</si>
  <si>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</si>
  <si>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</si>
  <si>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</si>
  <si>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</si>
  <si>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</si>
  <si>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</si>
  <si>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</si>
  <si>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</si>
  <si>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</si>
  <si>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</si>
  <si>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</si>
  <si>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</si>
  <si>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</si>
  <si>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</si>
  <si>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</si>
  <si>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</si>
  <si>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</si>
  <si>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</si>
  <si>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</si>
  <si>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</si>
  <si>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</si>
  <si>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</si>
  <si>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</si>
  <si>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</si>
  <si>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</si>
  <si>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</si>
  <si>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</si>
  <si>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</si>
  <si>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</si>
  <si>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</si>
  <si>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</si>
  <si>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</si>
  <si>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</si>
  <si>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</si>
  <si>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</si>
  <si>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</si>
  <si>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</si>
  <si>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</si>
  <si>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</si>
  <si>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</si>
  <si>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</si>
  <si>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</si>
  <si>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</si>
  <si>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</si>
  <si>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</si>
  <si>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</si>
  <si>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</si>
  <si>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</si>
  <si>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</si>
  <si>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</si>
  <si>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</si>
  <si>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</si>
  <si>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</si>
  <si>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</si>
  <si>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</si>
  <si>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</si>
  <si>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</si>
  <si>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</si>
  <si>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</si>
  <si>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</si>
  <si>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</si>
  <si>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</si>
  <si>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</si>
  <si>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</si>
  <si>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</si>
  <si>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</si>
  <si>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</si>
  <si>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</si>
  <si>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</si>
  <si>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</si>
  <si>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</si>
  <si>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</si>
  <si>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</si>
  <si>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</si>
  <si>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</si>
  <si>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</si>
  <si>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</si>
  <si>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</si>
  <si>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</si>
  <si>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</si>
  <si>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</si>
  <si>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</si>
  <si>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</si>
  <si>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</si>
  <si>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</si>
  <si>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</si>
  <si>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</si>
  <si>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</si>
  <si>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</si>
  <si>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</si>
  <si>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</si>
  <si>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</si>
  <si>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</si>
  <si>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</si>
  <si>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</si>
  <si>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</si>
  <si>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</si>
  <si>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</si>
  <si>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</si>
  <si>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</si>
  <si>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</si>
  <si>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</si>
  <si>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</si>
  <si>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</si>
  <si>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</si>
  <si>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</si>
  <si>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</si>
  <si>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</si>
  <si>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</si>
  <si>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</si>
  <si>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</si>
  <si>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</si>
  <si>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</si>
  <si>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</si>
  <si>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</si>
  <si>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</si>
  <si>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</si>
  <si>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</si>
  <si>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</si>
  <si>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</si>
  <si>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</si>
  <si>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</si>
  <si>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</si>
  <si>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</si>
  <si>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</si>
  <si>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</si>
  <si>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</si>
  <si>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</si>
  <si>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</si>
  <si>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</si>
  <si>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</si>
  <si>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</si>
  <si>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</si>
  <si>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</si>
  <si>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</si>
  <si>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</si>
  <si>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</si>
  <si>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</si>
  <si>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</si>
  <si>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</si>
  <si>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</si>
  <si>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</si>
  <si>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</si>
  <si>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</si>
  <si>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</si>
  <si>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</si>
  <si>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</si>
  <si>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</si>
  <si>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</si>
  <si>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</si>
  <si>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</si>
  <si>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</si>
  <si>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</si>
  <si>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</si>
  <si>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</si>
  <si>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</si>
  <si>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</si>
  <si>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</si>
  <si>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</si>
  <si>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</si>
  <si>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</si>
  <si>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</si>
  <si>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</si>
  <si>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</si>
  <si>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</si>
  <si>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</si>
  <si>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</si>
  <si>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</si>
  <si>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</si>
  <si>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</si>
  <si>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</si>
  <si>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</si>
  <si>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</si>
  <si>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</si>
  <si>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</si>
  <si>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</si>
  <si>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</si>
  <si>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</si>
  <si>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</si>
  <si>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</si>
  <si>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</si>
  <si>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</si>
  <si>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</si>
  <si>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</si>
  <si>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</si>
  <si>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</si>
  <si>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</si>
  <si>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</si>
  <si>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</si>
  <si>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</si>
  <si>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</si>
  <si>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</si>
  <si>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</si>
  <si>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</si>
  <si>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</si>
  <si>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</si>
  <si>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</si>
  <si>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</si>
  <si>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</si>
  <si>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</si>
  <si>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</si>
  <si>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</si>
  <si>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</si>
  <si>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</si>
  <si>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</si>
  <si>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</si>
  <si>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</si>
  <si>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</si>
  <si>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</si>
  <si>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</si>
  <si>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</si>
  <si>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</si>
  <si>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</si>
  <si>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</si>
  <si>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</si>
  <si>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</si>
  <si>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</si>
  <si>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</si>
  <si>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</si>
  <si>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</si>
  <si>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</si>
  <si>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</si>
  <si>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</si>
  <si>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</si>
  <si>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</si>
  <si>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</si>
  <si>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</si>
  <si>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</si>
  <si>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</si>
  <si>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</si>
  <si>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</si>
  <si>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</si>
  <si>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</si>
  <si>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</si>
  <si>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</si>
  <si>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</si>
  <si>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</si>
  <si>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</si>
  <si>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</si>
  <si>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</si>
  <si>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</si>
  <si>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</si>
  <si>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</si>
  <si>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</si>
  <si>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</si>
  <si>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</si>
  <si>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</si>
  <si>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</si>
  <si>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</si>
  <si>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</si>
  <si>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</si>
  <si>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</si>
  <si>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</si>
  <si>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</si>
  <si>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</si>
  <si>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</si>
  <si>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</si>
  <si>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</si>
  <si>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</si>
  <si>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</si>
  <si>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</si>
  <si>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</si>
  <si>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</si>
  <si>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</si>
  <si>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</si>
  <si>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</si>
  <si>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</si>
  <si>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</si>
  <si>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</si>
  <si>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</si>
  <si>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</si>
  <si>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</si>
  <si>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</si>
  <si>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</si>
  <si>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</si>
  <si>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</si>
  <si>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</si>
  <si>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</si>
  <si>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</si>
  <si>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</si>
  <si>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</si>
  <si>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</si>
  <si>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</si>
  <si>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</si>
  <si>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</si>
  <si>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</si>
  <si>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</si>
  <si>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</si>
  <si>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</si>
  <si>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</si>
  <si>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</si>
  <si>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</si>
  <si>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</si>
  <si>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</si>
  <si>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</si>
  <si>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</si>
  <si>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</si>
  <si>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</si>
  <si>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</si>
  <si>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</si>
  <si>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</si>
  <si>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</si>
  <si>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</si>
  <si>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</si>
  <si>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</si>
  <si>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</si>
  <si>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</si>
  <si>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</si>
  <si>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</si>
  <si>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</si>
  <si>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</si>
  <si>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</si>
  <si>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</si>
  <si>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</si>
  <si>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</si>
  <si>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</si>
  <si>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</si>
  <si>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</si>
  <si>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</si>
  <si>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</si>
  <si>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</si>
  <si>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</si>
  <si>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</si>
  <si>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</si>
  <si>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</si>
  <si>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</si>
  <si>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</si>
  <si>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</si>
  <si>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</si>
  <si>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</si>
  <si>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</si>
  <si>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</si>
  <si>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</si>
  <si>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</si>
  <si>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</si>
  <si>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</si>
  <si>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</si>
  <si>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</si>
  <si>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</si>
  <si>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</si>
  <si>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</si>
  <si>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</si>
  <si>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</si>
  <si>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</si>
  <si>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</si>
  <si>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</si>
  <si>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</si>
  <si>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</si>
  <si>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</si>
  <si>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</si>
  <si>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</si>
  <si>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</si>
  <si>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</si>
  <si>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</si>
  <si>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</si>
  <si>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</si>
  <si>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</si>
  <si>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</si>
  <si>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</si>
  <si>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</si>
  <si>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</si>
  <si>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</si>
  <si>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</si>
  <si>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</si>
  <si>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</si>
  <si>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</si>
  <si>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</si>
  <si>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</si>
  <si>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</si>
  <si>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</si>
  <si>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</si>
  <si>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</si>
  <si>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</si>
  <si>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</si>
  <si>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</si>
  <si>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</si>
  <si>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</si>
  <si>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</si>
  <si>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</si>
  <si>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</si>
  <si>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</si>
  <si>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</si>
  <si>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</si>
  <si>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</si>
  <si>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</si>
  <si>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</si>
  <si>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</si>
  <si>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</si>
  <si>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</si>
  <si>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</si>
  <si>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</si>
  <si>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</si>
  <si>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</si>
  <si>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</si>
  <si>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</si>
  <si>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</si>
  <si>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</si>
  <si>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</si>
  <si>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</si>
  <si>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</si>
  <si>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</si>
  <si>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</si>
  <si>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</si>
  <si>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</si>
  <si>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</si>
  <si>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</si>
  <si>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</si>
  <si>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</si>
  <si>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</si>
  <si>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</si>
  <si>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</si>
  <si>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</si>
  <si>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</si>
  <si>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</si>
  <si>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</si>
  <si>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</si>
  <si>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</si>
  <si>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</si>
  <si>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</si>
  <si>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</si>
  <si>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</si>
  <si>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</si>
  <si>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</si>
  <si>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</si>
  <si>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</si>
  <si>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</si>
  <si>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</si>
  <si>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</si>
  <si>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</si>
  <si>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</si>
  <si>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</si>
  <si>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</si>
  <si>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</si>
  <si>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</si>
  <si>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</si>
  <si>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</si>
  <si>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</si>
  <si>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</si>
  <si>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</si>
  <si>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</si>
  <si>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</si>
  <si>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</si>
  <si>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</si>
  <si>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</si>
  <si>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</si>
  <si>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</si>
  <si>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</si>
  <si>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</si>
  <si>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</si>
  <si>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</si>
  <si>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</si>
  <si>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</si>
  <si>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</si>
  <si>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</si>
  <si>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</si>
  <si>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</si>
  <si>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</si>
  <si>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</si>
  <si>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</si>
  <si>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</si>
  <si>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</si>
  <si>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</si>
  <si>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</si>
  <si>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</si>
  <si>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</si>
  <si>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</si>
  <si>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</si>
  <si>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</si>
  <si>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</si>
  <si>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</si>
  <si>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</si>
  <si>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</si>
  <si>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</si>
  <si>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</si>
  <si>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</si>
  <si>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</si>
  <si>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</si>
  <si>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</si>
  <si>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</si>
  <si>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</si>
  <si>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</si>
  <si>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</si>
  <si>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</si>
  <si>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</si>
  <si>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</si>
  <si>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</si>
  <si>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</si>
  <si>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</si>
  <si>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</si>
  <si>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</si>
  <si>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</si>
  <si>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</si>
  <si>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</si>
  <si>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</si>
  <si>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</si>
  <si>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</si>
  <si>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</si>
  <si>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</si>
  <si>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</si>
  <si>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</si>
  <si>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</si>
  <si>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</si>
  <si>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</si>
  <si>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</si>
  <si>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</si>
  <si>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</si>
  <si>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</si>
  <si>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</si>
  <si>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</si>
  <si>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</si>
  <si>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</si>
  <si>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</si>
  <si>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</si>
  <si>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</si>
  <si>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</si>
  <si>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</si>
  <si>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</si>
  <si>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</si>
  <si>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</si>
  <si>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</si>
  <si>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</si>
  <si>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</si>
  <si>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</si>
  <si>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</si>
  <si>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</si>
  <si>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</si>
  <si>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</si>
  <si>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</si>
  <si>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</si>
  <si>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</si>
  <si>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</si>
  <si>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</si>
  <si>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</si>
  <si>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</si>
  <si>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</si>
  <si>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</si>
  <si>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</si>
  <si>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</si>
  <si>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</si>
  <si>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</si>
  <si>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</si>
  <si>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</si>
  <si>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</si>
  <si>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</si>
  <si>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</si>
  <si>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</si>
  <si>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</si>
  <si>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</si>
  <si>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</si>
  <si>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</si>
  <si>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</si>
  <si>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</si>
  <si>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</si>
  <si>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</si>
  <si>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</si>
  <si>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</si>
  <si>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</si>
  <si>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</si>
  <si>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</si>
  <si>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</si>
  <si>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</si>
  <si>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</si>
  <si>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</si>
  <si>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</si>
  <si>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</si>
  <si>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</si>
  <si>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</si>
  <si>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</si>
  <si>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</si>
  <si>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</si>
  <si>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</si>
  <si>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</si>
  <si>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</si>
  <si>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</si>
  <si>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</si>
  <si>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</si>
  <si>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</si>
  <si>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</si>
  <si>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</si>
  <si>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</si>
  <si>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</si>
  <si>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</si>
  <si>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</si>
  <si>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</si>
  <si>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</si>
  <si>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</si>
  <si>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</si>
  <si>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</si>
  <si>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</si>
  <si>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</si>
  <si>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</si>
  <si>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</si>
  <si>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</si>
  <si>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</si>
  <si>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</si>
  <si>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</si>
  <si>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</si>
  <si>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</si>
  <si>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</si>
  <si>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</si>
  <si>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</si>
  <si>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</si>
  <si>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</si>
  <si>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</si>
  <si>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</si>
  <si>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</si>
  <si>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</si>
  <si>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</si>
  <si>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</si>
  <si>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</si>
  <si>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</si>
  <si>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</si>
  <si>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</si>
  <si>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</si>
  <si>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</si>
  <si>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</si>
  <si>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</si>
  <si>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</si>
  <si>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</si>
  <si>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</si>
  <si>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</si>
  <si>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</si>
  <si>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</si>
  <si>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</si>
  <si>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</si>
  <si>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</si>
  <si>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</si>
  <si>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</si>
  <si>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</si>
  <si>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</si>
  <si>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</si>
  <si>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</si>
  <si>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</si>
  <si>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</si>
  <si>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</si>
  <si>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</si>
  <si>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</si>
  <si>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</si>
  <si>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</si>
  <si>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</si>
  <si>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</si>
  <si>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</si>
  <si>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</si>
  <si>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</si>
  <si>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</si>
  <si>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</si>
  <si>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</si>
  <si>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</si>
  <si>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</si>
  <si>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</si>
  <si>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</si>
  <si>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</si>
  <si>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</si>
  <si>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</si>
  <si>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</si>
  <si>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</si>
  <si>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</si>
  <si>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</si>
  <si>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</si>
  <si>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</si>
  <si>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</si>
  <si>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</si>
  <si>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</si>
  <si>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</si>
  <si>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</si>
  <si>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</si>
  <si>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</si>
  <si>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</si>
  <si>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</si>
  <si>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</si>
  <si>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</si>
  <si>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</si>
  <si>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</si>
  <si>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</si>
  <si>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</si>
  <si>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</si>
  <si>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</si>
  <si>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</si>
  <si>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</si>
  <si>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</si>
  <si>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</si>
  <si>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</si>
  <si>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</si>
  <si>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</si>
  <si>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</si>
  <si>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</si>
  <si>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</si>
  <si>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</si>
  <si>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</si>
  <si>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</si>
  <si>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</si>
  <si>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</si>
  <si>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</si>
  <si>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</si>
  <si>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</si>
  <si>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</si>
  <si>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</si>
  <si>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</si>
  <si>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</si>
  <si>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</si>
  <si>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</si>
  <si>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</si>
  <si>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</si>
  <si>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</si>
  <si>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</si>
  <si>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</si>
  <si>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</si>
  <si>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</si>
  <si>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</si>
  <si>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</si>
  <si>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</si>
  <si>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</si>
  <si>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</si>
  <si>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</si>
  <si>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</si>
  <si>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</si>
  <si>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</si>
  <si>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</si>
  <si>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</si>
  <si>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</si>
  <si>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</si>
  <si>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</si>
  <si>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</si>
  <si>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</si>
  <si>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</si>
  <si>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</si>
  <si>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</si>
  <si>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</si>
  <si>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</si>
  <si>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</si>
  <si>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</si>
  <si>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</si>
  <si>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</si>
  <si>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</si>
  <si>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</si>
  <si>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</si>
  <si>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</si>
  <si>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</si>
  <si>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</si>
  <si>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</si>
  <si>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</si>
  <si>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</si>
  <si>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</si>
  <si>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</si>
  <si>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</si>
  <si>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</si>
  <si>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</si>
  <si>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</si>
  <si>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</si>
  <si>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</si>
  <si>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</si>
  <si>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</si>
  <si>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</si>
  <si>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</si>
  <si>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</si>
  <si>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</si>
  <si>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</si>
  <si>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</si>
  <si>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</si>
  <si>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</si>
  <si>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</si>
  <si>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</si>
  <si>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</si>
  <si>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</si>
  <si>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</si>
  <si>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</si>
  <si>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</si>
  <si>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</si>
  <si>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</si>
  <si>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</si>
  <si>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</si>
  <si>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</si>
  <si>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</si>
  <si>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</si>
  <si>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</si>
  <si>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</si>
  <si>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</si>
  <si>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</si>
  <si>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</si>
  <si>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</si>
  <si>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</si>
  <si>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</si>
  <si>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</si>
  <si>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</si>
  <si>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</si>
  <si>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</si>
  <si>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</si>
  <si>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</si>
  <si>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</si>
  <si>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</si>
  <si>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</si>
  <si>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</si>
  <si>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</si>
  <si>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</si>
  <si>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</si>
  <si>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</si>
  <si>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</si>
  <si>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</si>
  <si>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</si>
  <si>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</si>
  <si>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</si>
  <si>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</si>
  <si>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</si>
  <si>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</si>
  <si>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</si>
  <si>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</si>
  <si>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</si>
  <si>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</si>
  <si>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</si>
  <si>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</si>
  <si>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</si>
  <si>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</si>
  <si>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</si>
  <si>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</si>
  <si>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</si>
  <si>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</si>
  <si>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</si>
  <si>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</si>
  <si>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</si>
  <si>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</si>
  <si>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</si>
  <si>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</si>
  <si>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</si>
  <si>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</si>
  <si>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</si>
  <si>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</si>
  <si>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</si>
  <si>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</si>
  <si>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</si>
  <si>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</si>
  <si>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</si>
  <si>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</si>
  <si>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</si>
  <si>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</si>
  <si>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</si>
  <si>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</si>
  <si>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</si>
  <si>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</si>
  <si>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</si>
  <si>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</si>
  <si>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</si>
  <si>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</si>
  <si>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</si>
  <si>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</si>
  <si>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</si>
  <si>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</si>
  <si>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</si>
  <si>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</si>
  <si>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</si>
  <si>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</si>
  <si>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</si>
  <si>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</si>
  <si>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</si>
  <si>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</si>
  <si>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</si>
  <si>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</si>
  <si>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</si>
  <si>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</si>
  <si>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</si>
  <si>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</si>
  <si>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</si>
  <si>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</si>
  <si>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</si>
  <si>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</si>
  <si>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</si>
  <si>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</si>
  <si>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</si>
  <si>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</si>
  <si>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</si>
  <si>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</si>
  <si>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</si>
  <si>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</si>
  <si>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</si>
  <si>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</si>
  <si>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</si>
  <si>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</si>
  <si>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</si>
  <si>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</si>
  <si>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</si>
  <si>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</si>
  <si>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</si>
  <si>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</si>
  <si>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</si>
  <si>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</si>
  <si>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</si>
  <si>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</si>
  <si>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</si>
  <si>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</si>
  <si>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</si>
  <si>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</si>
  <si>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</si>
  <si>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</si>
  <si>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</si>
  <si>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</si>
  <si>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</si>
  <si>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</si>
  <si>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</si>
  <si>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</si>
  <si>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</si>
  <si>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</si>
  <si>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</si>
  <si>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</si>
  <si>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</si>
  <si>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</si>
  <si>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</si>
  <si>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</si>
  <si>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</si>
  <si>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</si>
  <si>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</si>
  <si>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</si>
  <si>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</si>
  <si>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</si>
  <si>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</si>
  <si>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</si>
  <si>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</si>
  <si>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</si>
  <si>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</si>
  <si>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</si>
  <si>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</si>
  <si>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</si>
  <si>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</si>
  <si>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</si>
  <si>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</si>
  <si>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</si>
  <si>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</si>
  <si>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</si>
  <si>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</si>
  <si>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</si>
  <si>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</si>
  <si>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</si>
  <si>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</si>
  <si>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</si>
  <si>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</si>
  <si>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</si>
  <si>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</si>
  <si>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</si>
  <si>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</si>
  <si>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</si>
  <si>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</si>
  <si>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</si>
  <si>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</si>
  <si>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</si>
  <si>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</si>
  <si>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</si>
  <si>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</si>
  <si>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</si>
  <si>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</si>
  <si>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</si>
  <si>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</si>
  <si>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</si>
  <si>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</si>
  <si>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</si>
  <si>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</si>
  <si>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</si>
  <si>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</si>
  <si>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</si>
  <si>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</si>
  <si>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</si>
  <si>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</si>
  <si>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</si>
  <si>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</si>
  <si>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</si>
  <si>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</si>
  <si>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</si>
  <si>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</si>
  <si>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</si>
  <si>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</si>
  <si>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</si>
  <si>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</si>
  <si>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</si>
  <si>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</si>
  <si>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</si>
  <si>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</si>
  <si>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</si>
  <si>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</si>
  <si>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</si>
  <si>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</si>
  <si>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</si>
  <si>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</si>
  <si>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</si>
  <si>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</si>
  <si>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</si>
  <si>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</si>
  <si>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</si>
  <si>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</si>
  <si>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</si>
  <si>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</si>
  <si>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</si>
  <si>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</si>
  <si>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</si>
  <si>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</si>
  <si>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</si>
  <si>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</si>
  <si>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</si>
  <si>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</si>
  <si>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</si>
  <si>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</si>
  <si>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</si>
  <si>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</si>
  <si>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</si>
  <si>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</si>
  <si>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</si>
  <si>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</si>
  <si>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</si>
  <si>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</si>
  <si>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</si>
  <si>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</si>
  <si>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</si>
  <si>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</si>
  <si>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</si>
  <si>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</si>
  <si>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</si>
  <si>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</si>
  <si>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</si>
  <si>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</si>
  <si>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</si>
  <si>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</si>
  <si>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</si>
  <si>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</si>
  <si>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</si>
  <si>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</si>
  <si>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</si>
  <si>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</si>
  <si>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</si>
  <si>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</si>
  <si>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</si>
  <si>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</si>
  <si>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</si>
  <si>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</si>
  <si>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</si>
  <si>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</si>
  <si>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</si>
  <si>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</si>
  <si>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</si>
  <si>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</si>
  <si>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</si>
  <si>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</si>
  <si>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</si>
  <si>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</si>
  <si>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</si>
  <si>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</si>
  <si>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</si>
  <si>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</si>
  <si>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</si>
  <si>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</si>
  <si>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</si>
  <si>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</si>
  <si>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</si>
  <si>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</si>
  <si>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</si>
  <si>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</si>
  <si>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</si>
  <si>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</si>
  <si>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</si>
  <si>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</si>
  <si>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</si>
  <si>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</si>
  <si>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</si>
  <si>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</si>
  <si>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</si>
  <si>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</si>
  <si>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</si>
  <si>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</si>
  <si>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</si>
  <si>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</si>
  <si>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</si>
  <si>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</si>
  <si>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</si>
  <si>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</si>
  <si>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</si>
  <si>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</si>
  <si>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</si>
  <si>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</si>
  <si>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</si>
  <si>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</si>
  <si>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</si>
  <si>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</si>
  <si>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</si>
  <si>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</si>
  <si>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</si>
  <si>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</si>
  <si>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</si>
  <si>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</si>
  <si>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</si>
  <si>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</si>
  <si>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</si>
  <si>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</si>
  <si>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</si>
  <si>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</si>
  <si>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</si>
  <si>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</si>
  <si>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</si>
  <si>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</si>
  <si>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</si>
  <si>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</si>
  <si>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</si>
  <si>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</si>
  <si>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</si>
  <si>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</si>
  <si>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</si>
  <si>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</si>
  <si>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</si>
  <si>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</si>
  <si>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</si>
  <si>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</si>
  <si>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</si>
  <si>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</si>
  <si>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</si>
  <si>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</si>
  <si>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</si>
  <si>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</si>
  <si>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</si>
  <si>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</si>
  <si>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</si>
  <si>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</si>
  <si>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</si>
  <si>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</si>
  <si>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</si>
  <si>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</si>
  <si>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</si>
  <si>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</si>
  <si>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</si>
  <si>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</si>
  <si>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</si>
  <si>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</si>
  <si>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</si>
  <si>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</si>
  <si>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</si>
  <si>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</si>
  <si>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</si>
  <si>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</si>
  <si>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</si>
  <si>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</si>
  <si>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</si>
  <si>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</si>
  <si>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</si>
  <si>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</si>
  <si>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</si>
  <si>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</si>
  <si>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</si>
  <si>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</si>
  <si>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</si>
  <si>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</si>
  <si>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</si>
  <si>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</si>
  <si>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</si>
  <si>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</si>
  <si>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</si>
  <si>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</si>
  <si>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</si>
  <si>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</si>
  <si>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</si>
  <si>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</si>
  <si>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</si>
  <si>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</si>
  <si>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</si>
  <si>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</si>
  <si>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</si>
  <si>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</si>
  <si>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</si>
  <si>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</si>
  <si>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</si>
  <si>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</si>
  <si>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</si>
  <si>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</si>
  <si>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</si>
  <si>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</si>
  <si>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</si>
  <si>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</si>
  <si>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</si>
  <si>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</si>
  <si>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</si>
  <si>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</si>
  <si>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</si>
  <si>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</si>
  <si>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</si>
  <si>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</si>
  <si>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</si>
  <si>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</si>
  <si>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</si>
  <si>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</si>
  <si>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</si>
  <si>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</si>
  <si>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</si>
  <si>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</si>
  <si>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</si>
  <si>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</si>
  <si>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</si>
  <si>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</si>
  <si>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</si>
  <si>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</si>
  <si>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</si>
  <si>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</si>
  <si>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</si>
  <si>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</si>
  <si>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</si>
  <si>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</si>
  <si>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</si>
  <si>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</si>
  <si>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</si>
  <si>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</si>
  <si>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</si>
  <si>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</si>
  <si>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</si>
  <si>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</si>
  <si>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</si>
  <si>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</si>
  <si>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</si>
  <si>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</si>
  <si>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</si>
  <si>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</si>
  <si>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</si>
  <si>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</si>
  <si>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</si>
  <si>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</si>
  <si>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</si>
  <si>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</si>
  <si>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</si>
  <si>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</si>
  <si>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</si>
  <si>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</si>
  <si>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</si>
  <si>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</si>
  <si>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</si>
  <si>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</si>
  <si>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</si>
  <si>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</si>
  <si>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</si>
  <si>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</si>
  <si>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</si>
  <si>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</si>
  <si>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</si>
  <si>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</si>
  <si>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</si>
  <si>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</si>
  <si>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</si>
  <si>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</si>
  <si>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</si>
  <si>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</si>
  <si>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</si>
  <si>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</si>
  <si>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</si>
  <si>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</si>
  <si>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</si>
  <si>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</si>
  <si>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</si>
  <si>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</si>
  <si>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</si>
  <si>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</si>
  <si>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</si>
  <si>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</si>
  <si>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</si>
  <si>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</si>
  <si>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</si>
  <si>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</si>
  <si>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</si>
  <si>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</si>
  <si>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</si>
  <si>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</si>
  <si>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</si>
  <si>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</si>
  <si>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</si>
  <si>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</si>
  <si>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</si>
  <si>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</si>
  <si>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</si>
  <si>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</si>
  <si>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</si>
  <si>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</si>
  <si>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</si>
  <si>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</si>
  <si>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</si>
  <si>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</si>
  <si>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</si>
  <si>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</si>
  <si>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</si>
  <si>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</si>
  <si>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</si>
  <si>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</si>
  <si>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</si>
  <si>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</si>
  <si>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</si>
  <si>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</si>
  <si>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</si>
  <si>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</si>
  <si>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</si>
  <si>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</si>
  <si>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</si>
  <si>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</si>
  <si>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</si>
  <si>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</si>
  <si>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</si>
  <si>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</si>
  <si>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</si>
  <si>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</si>
  <si>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</si>
  <si>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</si>
  <si>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</si>
  <si>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</si>
  <si>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</si>
  <si>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</si>
  <si>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</si>
  <si>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</si>
  <si>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</si>
  <si>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</si>
  <si>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</si>
  <si>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</si>
  <si>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</si>
  <si>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</si>
  <si>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</si>
  <si>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</si>
  <si>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</si>
  <si>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</si>
  <si>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</si>
  <si>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</si>
  <si>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</si>
  <si>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</si>
  <si>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</si>
  <si>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</si>
  <si>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</si>
  <si>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</si>
  <si>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</si>
  <si>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</si>
  <si>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</si>
  <si>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</si>
  <si>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</si>
  <si>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</si>
  <si>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</si>
  <si>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</si>
  <si>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</si>
  <si>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</si>
  <si>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</si>
  <si>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</si>
  <si>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</si>
  <si>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</si>
  <si>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</si>
  <si>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</si>
  <si>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</si>
  <si>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</si>
  <si>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</si>
  <si>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</si>
  <si>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</si>
  <si>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</si>
  <si>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</si>
  <si>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</si>
  <si>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</si>
  <si>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</si>
  <si>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</si>
  <si>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</si>
  <si>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</si>
  <si>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</si>
  <si>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</si>
  <si>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</si>
  <si>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</si>
  <si>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</si>
  <si>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</si>
  <si>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</si>
  <si>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</si>
  <si>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</si>
  <si>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</si>
  <si>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</si>
  <si>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</si>
  <si>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</si>
  <si>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</si>
  <si>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</si>
  <si>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</si>
  <si>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</si>
  <si>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</si>
  <si>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</si>
  <si>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</si>
  <si>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</si>
  <si>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</si>
  <si>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</si>
  <si>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</si>
  <si>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</si>
  <si>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</si>
  <si>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</si>
  <si>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</si>
  <si>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</si>
  <si>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</si>
  <si>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</si>
  <si>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</si>
  <si>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</si>
  <si>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</si>
  <si>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</si>
  <si>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</si>
  <si>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</si>
  <si>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</si>
  <si>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</si>
  <si>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</si>
  <si>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</si>
  <si>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</si>
  <si>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</si>
  <si>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</si>
  <si>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</si>
  <si>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</si>
  <si>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</si>
  <si>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</si>
  <si>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</si>
  <si>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</si>
  <si>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</si>
  <si>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</si>
  <si>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</si>
  <si>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</si>
  <si>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</si>
  <si>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</si>
  <si>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</si>
  <si>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</si>
  <si>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</si>
  <si>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</si>
  <si>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</si>
  <si>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</si>
  <si>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</si>
  <si>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</si>
  <si>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</si>
  <si>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</si>
  <si>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</si>
  <si>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</si>
  <si>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</si>
  <si>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</si>
  <si>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</si>
  <si>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</si>
  <si>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</si>
  <si>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</si>
  <si>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</si>
  <si>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</si>
  <si>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</si>
  <si>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</si>
  <si>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</si>
  <si>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</si>
  <si>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</si>
  <si>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</si>
  <si>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</si>
  <si>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</si>
  <si>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</si>
  <si>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</si>
  <si>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</si>
  <si>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</si>
  <si>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</si>
  <si>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</si>
  <si>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</si>
  <si>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</si>
  <si>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</si>
  <si>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</si>
  <si>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</si>
  <si>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</si>
  <si>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</si>
  <si>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</si>
  <si>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</si>
  <si>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</si>
  <si>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</si>
  <si>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</si>
  <si>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</si>
  <si>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</si>
  <si>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</si>
  <si>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</si>
  <si>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</si>
  <si>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</si>
  <si>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</si>
  <si>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</si>
  <si>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</si>
  <si>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</si>
  <si>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</si>
  <si>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</si>
  <si>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</si>
  <si>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</si>
  <si>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</si>
  <si>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</si>
  <si>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</si>
  <si>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</si>
  <si>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</si>
  <si>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</si>
  <si>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</si>
  <si>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</si>
  <si>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</si>
  <si>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</si>
  <si>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</si>
  <si>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</si>
  <si>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</si>
  <si>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</si>
  <si>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</si>
  <si>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</si>
  <si>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</si>
  <si>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</si>
  <si>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</si>
  <si>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</si>
  <si>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</si>
  <si>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</si>
  <si>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</si>
  <si>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</si>
  <si>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</si>
  <si>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</si>
  <si>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</si>
  <si>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</si>
  <si>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</si>
  <si>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</si>
  <si>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</si>
  <si>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</si>
  <si>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</si>
  <si>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</si>
  <si>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</si>
  <si>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</si>
  <si>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</si>
  <si>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</si>
  <si>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</si>
  <si>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</si>
  <si>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</si>
  <si>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</si>
  <si>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</si>
  <si>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</si>
  <si>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</si>
  <si>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</si>
  <si>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</si>
  <si>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</si>
  <si>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</si>
  <si>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</si>
  <si>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</si>
  <si>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</si>
  <si>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</si>
  <si>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</si>
  <si>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</si>
  <si>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</si>
  <si>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</si>
  <si>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</si>
  <si>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</si>
  <si>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</si>
  <si>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</si>
  <si>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</si>
  <si>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</si>
  <si>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</si>
  <si>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</si>
  <si>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</si>
  <si>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</si>
  <si>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</si>
  <si>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</si>
  <si>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</si>
  <si>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</si>
  <si>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</si>
  <si>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</si>
  <si>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</si>
  <si>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</si>
  <si>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</si>
  <si>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</si>
  <si>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</si>
  <si>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</si>
  <si>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</si>
  <si>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</si>
  <si>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</si>
  <si>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</si>
  <si>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</si>
  <si>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</si>
  <si>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</si>
  <si>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</si>
  <si>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</si>
  <si>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</si>
  <si>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</si>
  <si>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</si>
  <si>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</si>
  <si>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</si>
  <si>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</si>
  <si>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</si>
  <si>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</si>
  <si>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</si>
  <si>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</si>
  <si>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</si>
  <si>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</si>
  <si>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</si>
  <si>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</si>
  <si>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</si>
  <si>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</si>
  <si>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</si>
  <si>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</si>
  <si>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</si>
  <si>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</si>
  <si>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</si>
  <si>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</si>
  <si>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</si>
  <si>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</si>
  <si>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</si>
  <si>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</si>
  <si>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</si>
  <si>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</si>
  <si>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</si>
  <si>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</si>
  <si>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</si>
  <si>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</si>
  <si>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</si>
  <si>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</si>
  <si>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</si>
  <si>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</si>
  <si>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</si>
  <si>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</si>
  <si>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</si>
  <si>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</si>
  <si>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</si>
  <si>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</si>
  <si>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</si>
  <si>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</si>
  <si>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</si>
  <si>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</si>
  <si>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</si>
  <si>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</si>
  <si>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</si>
  <si>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</si>
  <si>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</si>
  <si>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</si>
  <si>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</si>
  <si>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</si>
  <si>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</si>
  <si>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</si>
  <si>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</si>
  <si>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</si>
  <si>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</si>
  <si>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</si>
  <si>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</si>
  <si>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</si>
  <si>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</si>
  <si>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</si>
  <si>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</si>
  <si>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</si>
  <si>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</si>
  <si>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</si>
  <si>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</si>
  <si>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</si>
  <si>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</si>
  <si>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</si>
  <si>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</si>
  <si>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</si>
  <si>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</si>
  <si>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</si>
  <si>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</si>
  <si>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</si>
  <si>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</si>
  <si>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</si>
  <si>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</si>
  <si>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</si>
  <si>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</si>
  <si>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</si>
  <si>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</si>
  <si>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</si>
  <si>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</si>
  <si>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</si>
  <si>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</si>
  <si>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</si>
  <si>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</si>
  <si>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</si>
  <si>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</si>
  <si>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</si>
  <si>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</si>
  <si>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</si>
  <si>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</si>
  <si>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</si>
  <si>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</si>
  <si>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</si>
  <si>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</si>
  <si>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</si>
  <si>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</si>
  <si>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</si>
  <si>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</si>
  <si>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</si>
  <si>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</si>
  <si>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</si>
  <si>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</si>
  <si>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</si>
  <si>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</si>
  <si>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</si>
  <si>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</si>
  <si>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</si>
  <si>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</si>
  <si>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</si>
  <si>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</si>
  <si>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</si>
  <si>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</si>
  <si>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</si>
  <si>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</si>
  <si>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</si>
  <si>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</si>
  <si>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</si>
  <si>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</si>
  <si>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</si>
  <si>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</si>
  <si>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</si>
  <si>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</si>
  <si>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</si>
  <si>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</si>
  <si>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</si>
  <si>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</si>
  <si>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</si>
  <si>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</si>
  <si>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</si>
  <si>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</si>
  <si>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</si>
  <si>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</si>
  <si>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</si>
  <si>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</si>
  <si>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</si>
  <si>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</si>
  <si>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</si>
  <si>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</si>
  <si>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</si>
  <si>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</si>
  <si>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</si>
  <si>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</si>
  <si>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</si>
  <si>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</si>
  <si>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</si>
  <si>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</si>
  <si>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</si>
  <si>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</si>
  <si>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</si>
  <si>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</si>
  <si>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</si>
  <si>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</si>
  <si>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</si>
  <si>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</si>
  <si>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</si>
  <si>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</si>
  <si>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</si>
  <si>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</si>
  <si>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</si>
  <si>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</si>
  <si>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</si>
  <si>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</si>
  <si>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</si>
  <si>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</si>
  <si>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</si>
  <si>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</si>
  <si>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</si>
  <si>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</si>
  <si>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</si>
  <si>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</si>
  <si>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</si>
  <si>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</si>
  <si>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</si>
  <si>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</si>
  <si>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</si>
  <si>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</si>
  <si>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</si>
  <si>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</si>
  <si>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</si>
  <si>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</si>
  <si>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</si>
  <si>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</si>
  <si>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</si>
  <si>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</si>
  <si>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</si>
  <si>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</si>
  <si>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</si>
  <si>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</si>
  <si>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</si>
  <si>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</si>
  <si>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</si>
  <si>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</si>
  <si>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</si>
  <si>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</si>
  <si>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</si>
  <si>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</si>
  <si>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</si>
  <si>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</si>
  <si>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</si>
  <si>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</si>
  <si>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</si>
  <si>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</si>
  <si>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</si>
  <si>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</si>
  <si>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</si>
  <si>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</si>
  <si>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</si>
  <si>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</si>
  <si>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</si>
  <si>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</si>
  <si>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</si>
  <si>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</si>
  <si>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</si>
  <si>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</si>
  <si>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</si>
  <si>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</si>
  <si>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</si>
  <si>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</si>
  <si>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</si>
  <si>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</si>
  <si>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</si>
  <si>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</si>
  <si>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</si>
  <si>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</si>
  <si>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</si>
  <si>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</si>
  <si>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</si>
  <si>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</si>
  <si>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</si>
  <si>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</si>
  <si>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</si>
  <si>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</si>
  <si>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</si>
  <si>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</si>
  <si>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</si>
  <si>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</si>
  <si>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</si>
  <si>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</si>
  <si>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</si>
  <si>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</si>
  <si>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</si>
  <si>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</si>
  <si>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</si>
  <si>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</si>
  <si>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</si>
  <si>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</si>
  <si>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</si>
  <si>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</si>
  <si>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</si>
  <si>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</si>
  <si>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</si>
  <si>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</si>
  <si>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</si>
  <si>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</si>
  <si>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</si>
  <si>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</si>
  <si>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</si>
  <si>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</si>
  <si>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</si>
  <si>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</si>
  <si>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</si>
  <si>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</si>
  <si>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</si>
  <si>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</si>
  <si>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</si>
  <si>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</si>
  <si>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</si>
  <si>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</si>
  <si>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</si>
  <si>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</si>
  <si>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</si>
  <si>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</si>
  <si>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</si>
  <si>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</si>
  <si>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</si>
  <si>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</si>
  <si>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</si>
  <si>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</si>
  <si>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</si>
  <si>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</si>
  <si>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</si>
  <si>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</si>
  <si>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</si>
  <si>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</si>
  <si>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</si>
  <si>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</si>
  <si>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</si>
  <si>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</si>
  <si>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</si>
  <si>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</si>
  <si>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</si>
  <si>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</si>
  <si>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</si>
  <si>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</si>
  <si>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</si>
  <si>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</si>
  <si>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</si>
  <si>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</si>
  <si>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</si>
  <si>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</si>
  <si>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</si>
  <si>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</si>
  <si>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</si>
  <si>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</si>
  <si>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</si>
  <si>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</si>
  <si>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</si>
  <si>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</si>
  <si>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</si>
  <si>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</si>
  <si>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</si>
  <si>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</si>
  <si>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</si>
  <si>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</si>
  <si>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</si>
  <si>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</si>
  <si>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</si>
  <si>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</si>
  <si>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</si>
  <si>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</si>
  <si>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</si>
  <si>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</si>
  <si>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</si>
  <si>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</si>
  <si>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</si>
  <si>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</si>
  <si>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</si>
  <si>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</si>
  <si>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</si>
  <si>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</si>
  <si>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</si>
  <si>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</si>
  <si>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</si>
  <si>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</si>
  <si>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</si>
  <si>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</si>
  <si>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</si>
  <si>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</si>
  <si>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</si>
  <si>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</si>
  <si>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</si>
  <si>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</si>
  <si>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</si>
  <si>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</si>
  <si>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</si>
  <si>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</si>
  <si>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</si>
  <si>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</si>
  <si>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</si>
  <si>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</si>
  <si>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</si>
  <si>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</si>
  <si>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</si>
  <si>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</si>
  <si>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</si>
  <si>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</si>
  <si>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</si>
  <si>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</si>
  <si>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</si>
  <si>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</si>
  <si>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</si>
  <si>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</si>
  <si>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</si>
  <si>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</si>
  <si>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</si>
  <si>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</si>
  <si>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</si>
  <si>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</si>
  <si>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</si>
  <si>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</si>
  <si>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</si>
  <si>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</si>
  <si>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</si>
  <si>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</si>
  <si>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</si>
  <si>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</si>
  <si>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</si>
  <si>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</si>
  <si>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</si>
  <si>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</si>
  <si>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</si>
  <si>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</si>
  <si>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</si>
  <si>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</si>
  <si>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</si>
  <si>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</si>
  <si>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</si>
  <si>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</si>
  <si>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</si>
  <si>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</si>
  <si>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</si>
  <si>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</si>
  <si>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</si>
  <si>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</si>
  <si>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</si>
  <si>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</si>
  <si>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</si>
  <si>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</si>
  <si>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</si>
  <si>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</si>
  <si>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</si>
  <si>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</si>
  <si>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</si>
  <si>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</si>
  <si>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</si>
  <si>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</si>
  <si>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</si>
  <si>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</si>
  <si>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</si>
  <si>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</si>
  <si>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</si>
  <si>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</si>
  <si>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</si>
  <si>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</si>
  <si>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</si>
  <si>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</si>
  <si>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</si>
  <si>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</si>
  <si>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</si>
  <si>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</si>
  <si>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</si>
  <si>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</si>
  <si>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</si>
  <si>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</si>
  <si>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</si>
  <si>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</si>
  <si>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</si>
  <si>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</si>
  <si>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</si>
  <si>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</si>
  <si>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</si>
  <si>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</si>
  <si>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</si>
  <si>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</si>
  <si>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</si>
  <si>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</si>
  <si>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</si>
  <si>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</si>
  <si>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</si>
  <si>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</si>
  <si>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</si>
  <si>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</si>
  <si>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</si>
  <si>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</si>
  <si>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</si>
  <si>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</si>
  <si>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</si>
  <si>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</si>
  <si>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</si>
  <si>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</si>
  <si>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</si>
  <si>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</si>
  <si>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</si>
  <si>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</si>
  <si>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</si>
  <si>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</si>
  <si>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</si>
  <si>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</si>
  <si>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</si>
  <si>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</si>
  <si>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</si>
  <si>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</si>
  <si>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</si>
  <si>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</si>
  <si>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</si>
  <si>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</si>
  <si>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</si>
  <si>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</si>
  <si>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</si>
  <si>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</si>
  <si>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</si>
  <si>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</si>
  <si>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</si>
  <si>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</si>
  <si>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</si>
  <si>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</si>
  <si>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</si>
  <si>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</si>
  <si>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</si>
  <si>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</si>
  <si>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</si>
  <si>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</si>
  <si>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</si>
  <si>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</si>
  <si>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</si>
  <si>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</si>
  <si>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</si>
  <si>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</si>
  <si>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</si>
  <si>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</si>
  <si>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</si>
  <si>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</si>
  <si>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</si>
  <si>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</si>
  <si>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</si>
  <si>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</si>
  <si>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</si>
  <si>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</si>
  <si>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</si>
  <si>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</si>
  <si>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</si>
  <si>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</si>
  <si>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</si>
  <si>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</si>
  <si>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</si>
  <si>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</si>
  <si>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</si>
  <si>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</si>
  <si>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</si>
  <si>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</si>
  <si>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</si>
  <si>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</si>
  <si>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</si>
  <si>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</si>
  <si>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</si>
  <si>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</si>
  <si>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</si>
  <si>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</si>
  <si>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</si>
  <si>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</si>
  <si>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</si>
  <si>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</si>
  <si>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</si>
  <si>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</si>
  <si>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</si>
  <si>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</si>
  <si>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</si>
  <si>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</si>
  <si>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</si>
  <si>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</si>
  <si>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</si>
  <si>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</si>
  <si>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</si>
  <si>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</si>
  <si>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</si>
  <si>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</si>
  <si>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</si>
  <si>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</si>
  <si>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</si>
  <si>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</si>
  <si>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</si>
  <si>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</si>
  <si>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</si>
  <si>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</si>
  <si>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</si>
  <si>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</si>
  <si>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</si>
  <si>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</si>
  <si>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</si>
  <si>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</si>
  <si>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</si>
  <si>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</si>
  <si>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</si>
  <si>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</si>
  <si>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</si>
  <si>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</si>
  <si>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</si>
  <si>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</si>
  <si>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</si>
  <si>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</si>
  <si>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</si>
  <si>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</si>
  <si>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</si>
  <si>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</si>
  <si>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</si>
  <si>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</si>
  <si>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</si>
  <si>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</si>
  <si>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</si>
  <si>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</si>
  <si>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</si>
  <si>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</si>
  <si>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</si>
  <si>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</si>
  <si>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</si>
  <si>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</si>
  <si>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</si>
  <si>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</si>
  <si>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</si>
  <si>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</si>
  <si>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</si>
  <si>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</si>
  <si>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</si>
  <si>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</si>
  <si>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</si>
  <si>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</si>
  <si>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</si>
  <si>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</si>
  <si>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</si>
  <si>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</si>
  <si>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</si>
  <si>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</si>
  <si>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</si>
  <si>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</si>
  <si>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</si>
  <si>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</si>
  <si>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</si>
  <si>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</si>
  <si>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</si>
  <si>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</si>
  <si>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</si>
  <si>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</si>
  <si>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</si>
  <si>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</si>
  <si>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</si>
  <si>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</si>
  <si>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</si>
  <si>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</si>
  <si>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</si>
  <si>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</si>
  <si>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</si>
  <si>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</si>
  <si>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</si>
  <si>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</si>
  <si>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</si>
  <si>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</si>
  <si>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</si>
  <si>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</si>
  <si>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</si>
  <si>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</si>
  <si>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</si>
  <si>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</si>
  <si>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</si>
  <si>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</si>
  <si>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</si>
  <si>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</si>
  <si>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</si>
  <si>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</si>
  <si>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</si>
  <si>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</si>
  <si>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</si>
  <si>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</si>
  <si>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</si>
  <si>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</si>
  <si>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</si>
  <si>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</si>
  <si>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</si>
  <si>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</si>
  <si>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</si>
  <si>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</si>
  <si>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</si>
  <si>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</si>
  <si>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</si>
  <si>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</si>
  <si>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</si>
  <si>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</si>
  <si>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</si>
  <si>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</si>
  <si>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</si>
  <si>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</si>
  <si>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</si>
  <si>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</si>
  <si>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</si>
  <si>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</si>
  <si>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</si>
  <si>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</si>
  <si>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</si>
  <si>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</si>
  <si>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</si>
  <si>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</si>
  <si>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</si>
  <si>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</si>
  <si>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</si>
  <si>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</si>
  <si>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</si>
  <si>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</si>
  <si>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</si>
  <si>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</si>
  <si>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</si>
  <si>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</si>
  <si>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</si>
  <si>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</si>
  <si>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</si>
  <si>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</si>
  <si>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</si>
  <si>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</si>
  <si>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</si>
  <si>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</si>
  <si>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</si>
  <si>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</si>
  <si>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</si>
  <si>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</si>
  <si>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</si>
  <si>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</si>
  <si>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</si>
  <si>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</si>
  <si>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</si>
  <si>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</si>
  <si>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</si>
  <si>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</si>
  <si>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</si>
  <si>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</si>
  <si>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</si>
  <si>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</si>
  <si>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</si>
  <si>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</si>
  <si>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</si>
  <si>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</si>
  <si>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</si>
  <si>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</si>
  <si>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</si>
  <si>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</si>
  <si>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</si>
  <si>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</si>
  <si>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</si>
  <si>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</si>
  <si>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</si>
  <si>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</si>
  <si>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</si>
  <si>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</si>
  <si>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</si>
  <si>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</si>
  <si>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</si>
  <si>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</si>
  <si>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</si>
  <si>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</si>
  <si>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</si>
  <si>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</si>
  <si>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</si>
  <si>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</si>
  <si>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</si>
  <si>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</si>
  <si>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</si>
  <si>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</si>
  <si>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</si>
  <si>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</si>
  <si>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</si>
  <si>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</si>
  <si>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</si>
  <si>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</si>
  <si>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</si>
  <si>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</si>
  <si>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</si>
  <si>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</si>
  <si>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</si>
  <si>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</si>
  <si>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</si>
  <si>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</si>
  <si>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</si>
  <si>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</si>
  <si>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</si>
  <si>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</si>
  <si>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</si>
  <si>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</si>
  <si>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</si>
  <si>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</si>
  <si>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</si>
  <si>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</si>
  <si>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</si>
  <si>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</si>
  <si>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</si>
  <si>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</si>
  <si>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</si>
  <si>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</si>
  <si>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</si>
  <si>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</si>
  <si>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</si>
  <si>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</si>
  <si>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</si>
  <si>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</si>
  <si>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</si>
  <si>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</si>
  <si>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</si>
  <si>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</si>
  <si>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</si>
  <si>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</si>
  <si>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</si>
  <si>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</si>
  <si>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</si>
  <si>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</si>
  <si>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</si>
  <si>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</si>
  <si>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</si>
  <si>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</si>
  <si>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</si>
  <si>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</si>
  <si>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</si>
  <si>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</si>
  <si>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</si>
  <si>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</si>
  <si>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</si>
  <si>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</si>
  <si>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</si>
  <si>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</si>
  <si>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</si>
  <si>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</si>
  <si>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</si>
  <si>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</si>
  <si>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</si>
  <si>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</si>
  <si>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</si>
  <si>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</si>
  <si>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</si>
  <si>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</si>
  <si>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</si>
  <si>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</si>
  <si>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</si>
  <si>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</si>
  <si>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</si>
  <si>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</si>
  <si>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</si>
  <si>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</si>
  <si>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</si>
  <si>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</si>
  <si>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</si>
  <si>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</si>
  <si>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</si>
  <si>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</si>
  <si>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</si>
  <si>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</si>
  <si>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</si>
  <si>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</si>
  <si>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</si>
  <si>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</si>
  <si>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</si>
  <si>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</si>
  <si>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</si>
  <si>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</si>
  <si>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</si>
  <si>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</si>
  <si>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</si>
  <si>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</si>
  <si>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</si>
  <si>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</si>
  <si>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</si>
  <si>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</si>
  <si>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</si>
  <si>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</si>
  <si>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</si>
  <si>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</si>
  <si>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</si>
  <si>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</si>
  <si>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</si>
  <si>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</si>
  <si>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</si>
  <si>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</si>
  <si>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</si>
  <si>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</si>
  <si>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</si>
  <si>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</si>
  <si>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</si>
  <si>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</si>
  <si>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</si>
  <si>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</si>
  <si>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</si>
  <si>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</si>
  <si>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</si>
  <si>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</si>
  <si>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</si>
  <si>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</si>
  <si>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</si>
  <si>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</si>
  <si>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</si>
  <si>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</si>
  <si>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</si>
  <si>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</si>
  <si>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</si>
  <si>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</si>
  <si>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</si>
  <si>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</si>
  <si>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</si>
  <si>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</si>
  <si>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</si>
  <si>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</si>
  <si>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</si>
  <si>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</si>
  <si>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</si>
  <si>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</si>
  <si>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</si>
  <si>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</si>
  <si>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</si>
  <si>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</si>
  <si>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</si>
  <si>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</si>
  <si>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</si>
  <si>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</si>
  <si>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</si>
  <si>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</si>
  <si>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</si>
  <si>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</si>
  <si>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</si>
  <si>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</si>
  <si>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</si>
  <si>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</si>
  <si>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</si>
  <si>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</si>
  <si>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</si>
  <si>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</si>
  <si>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</si>
  <si>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</si>
  <si>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</si>
  <si>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</si>
  <si>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</si>
  <si>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</si>
  <si>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</si>
  <si>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</si>
  <si>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</si>
  <si>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</si>
  <si>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</si>
  <si>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</si>
  <si>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</si>
  <si>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</si>
  <si>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</si>
  <si>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</si>
  <si>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</si>
  <si>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</si>
  <si>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</si>
  <si>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</si>
  <si>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</si>
  <si>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</si>
  <si>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</si>
  <si>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</si>
  <si>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</si>
  <si>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</si>
  <si>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</si>
  <si>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</si>
  <si>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</si>
  <si>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</si>
  <si>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</si>
  <si>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</si>
  <si>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</si>
  <si>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</si>
  <si>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</si>
  <si>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</si>
  <si>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</si>
  <si>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</si>
  <si>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</si>
  <si>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</si>
  <si>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</si>
  <si>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</si>
  <si>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</si>
  <si>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</si>
  <si>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</si>
  <si>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</si>
  <si>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</si>
  <si>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</si>
  <si>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</si>
  <si>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</si>
  <si>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</si>
  <si>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</si>
  <si>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</si>
  <si>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</si>
  <si>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</si>
  <si>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</si>
  <si>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</si>
  <si>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</si>
  <si>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</si>
  <si>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</si>
  <si>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</si>
  <si>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</si>
  <si>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</si>
  <si>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</si>
  <si>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</si>
  <si>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</si>
  <si>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</si>
  <si>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</si>
  <si>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</si>
  <si>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</si>
  <si>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</si>
  <si>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</si>
  <si>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</si>
  <si>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</si>
  <si>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</si>
  <si>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</si>
  <si>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</si>
  <si>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</si>
  <si>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</si>
  <si>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</si>
  <si>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</si>
  <si>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</si>
  <si>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</si>
  <si>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</si>
  <si>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</si>
  <si>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</si>
  <si>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</si>
  <si>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</si>
  <si>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</si>
  <si>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</si>
  <si>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</si>
  <si>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</si>
  <si>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</si>
  <si>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</si>
  <si>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</si>
  <si>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</si>
  <si>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</si>
  <si>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</si>
  <si>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</si>
  <si>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</si>
  <si>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</si>
  <si>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</si>
  <si>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</si>
  <si>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</si>
  <si>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</si>
  <si>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</si>
  <si>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</si>
  <si>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</si>
  <si>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</si>
  <si>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</si>
  <si>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</si>
  <si>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</si>
  <si>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</si>
  <si>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</si>
  <si>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</si>
  <si>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</si>
  <si>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</si>
  <si>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</si>
  <si>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</si>
  <si>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</si>
  <si>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</si>
  <si>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</si>
  <si>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</si>
  <si>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</si>
  <si>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</si>
  <si>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</si>
  <si>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</si>
  <si>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</si>
  <si>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</si>
  <si>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</si>
  <si>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</si>
  <si>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</si>
  <si>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</si>
  <si>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</si>
  <si>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</si>
  <si>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</si>
  <si>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</si>
  <si>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</si>
  <si>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</si>
  <si>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</si>
  <si>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</si>
  <si>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</si>
  <si>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</si>
  <si>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</si>
  <si>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</si>
  <si>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</si>
  <si>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</si>
  <si>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</si>
  <si>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</si>
  <si>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</si>
  <si>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</si>
  <si>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</si>
  <si>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</si>
  <si>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</si>
  <si>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</si>
  <si>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</si>
  <si>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</si>
  <si>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</si>
  <si>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</si>
  <si>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</si>
  <si>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</si>
  <si>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</si>
  <si>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</si>
  <si>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</si>
  <si>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</si>
  <si>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</si>
  <si>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</si>
  <si>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</si>
  <si>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</si>
  <si>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</si>
  <si>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</si>
  <si>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</si>
  <si>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</si>
  <si>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</si>
  <si>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</si>
  <si>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</si>
  <si>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</si>
  <si>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</si>
  <si>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</si>
  <si>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</si>
  <si>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</si>
  <si>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</si>
  <si>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</si>
  <si>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</si>
  <si>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</si>
  <si>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</si>
  <si>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</si>
  <si>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</si>
  <si>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</si>
  <si>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</si>
  <si>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</si>
  <si>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</si>
  <si>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</si>
  <si>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</si>
  <si>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</si>
  <si>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</si>
  <si>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</si>
  <si>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</si>
  <si>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</si>
  <si>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</si>
  <si>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</si>
  <si>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</si>
  <si>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</si>
  <si>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</si>
  <si>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</si>
  <si>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</si>
  <si>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</si>
  <si>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</si>
  <si>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</si>
  <si>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</si>
  <si>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</si>
  <si>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</si>
  <si>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</si>
  <si>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</si>
  <si>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</si>
  <si>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</si>
  <si>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</si>
  <si>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</si>
  <si>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</si>
  <si>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</si>
  <si>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</si>
  <si>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</si>
  <si>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</si>
  <si>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</si>
  <si>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</si>
  <si>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</si>
  <si>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</si>
  <si>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</si>
  <si>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</si>
  <si>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</si>
  <si>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</si>
  <si>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</si>
  <si>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</si>
  <si>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</si>
  <si>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</si>
  <si>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</si>
  <si>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</si>
  <si>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</si>
  <si>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</si>
  <si>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</si>
  <si>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</si>
  <si>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</si>
  <si>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</si>
  <si>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</si>
  <si>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</si>
  <si>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</si>
  <si>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</si>
  <si>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</si>
  <si>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</si>
  <si>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</si>
  <si>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</si>
  <si>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</si>
  <si>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</si>
  <si>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</si>
  <si>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</si>
  <si>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</si>
  <si>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</si>
  <si>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</si>
  <si>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</si>
  <si>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</si>
  <si>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</si>
  <si>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</si>
  <si>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</si>
  <si>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</si>
  <si>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</si>
  <si>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</si>
  <si>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</si>
  <si>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</si>
  <si>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</si>
  <si>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</si>
  <si>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</si>
  <si>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</si>
  <si>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</si>
  <si>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</si>
  <si>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</si>
  <si>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</si>
  <si>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</si>
  <si>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</si>
  <si>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</si>
  <si>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</si>
  <si>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</si>
  <si>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</si>
  <si>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</si>
  <si>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</si>
  <si>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</si>
  <si>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</si>
  <si>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</si>
  <si>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</si>
  <si>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</si>
  <si>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</si>
  <si>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</si>
  <si>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</si>
  <si>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</si>
  <si>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</si>
  <si>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</si>
  <si>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</si>
  <si>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</si>
  <si>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</si>
  <si>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</si>
  <si>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</si>
  <si>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</si>
  <si>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</si>
  <si>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</si>
  <si>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</si>
  <si>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</si>
  <si>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</si>
  <si>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</si>
  <si>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</si>
  <si>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</si>
  <si>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</si>
  <si>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</si>
  <si>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</si>
  <si>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</si>
  <si>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</si>
  <si>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</si>
  <si>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</si>
  <si>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</si>
  <si>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</si>
  <si>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</si>
  <si>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</si>
  <si>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</si>
  <si>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</si>
  <si>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</si>
  <si>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</si>
  <si>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</si>
  <si>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</si>
  <si>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</si>
  <si>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</si>
  <si>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</si>
  <si>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</si>
  <si>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</si>
  <si>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</si>
  <si>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</si>
  <si>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</si>
  <si>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</si>
  <si>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</si>
  <si>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</si>
  <si>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</si>
  <si>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</si>
  <si>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</si>
  <si>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</si>
  <si>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</si>
  <si>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</si>
  <si>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</si>
  <si>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</si>
  <si>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</si>
  <si>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</si>
  <si>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</si>
  <si>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</si>
  <si>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</si>
  <si>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</si>
  <si>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</si>
  <si>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</si>
  <si>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</si>
  <si>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</si>
  <si>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</si>
  <si>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</si>
  <si>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</si>
  <si>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</si>
  <si>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</si>
  <si>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</si>
  <si>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</si>
  <si>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</si>
  <si>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</si>
  <si>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</si>
  <si>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</si>
  <si>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</si>
  <si>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</si>
  <si>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</si>
  <si>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</si>
  <si>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</si>
  <si>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</si>
  <si>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</si>
  <si>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</si>
  <si>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</si>
  <si>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</si>
  <si>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</si>
  <si>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</si>
  <si>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</si>
  <si>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</si>
  <si>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</si>
  <si>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</si>
  <si>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</si>
  <si>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</si>
  <si>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</si>
  <si>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</si>
  <si>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</si>
  <si>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</si>
  <si>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</si>
  <si>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</si>
  <si>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</si>
  <si>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</si>
  <si>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</si>
  <si>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</si>
  <si>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</si>
  <si>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</si>
  <si>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</si>
  <si>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</si>
  <si>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</si>
  <si>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</si>
  <si>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</si>
  <si>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</si>
  <si>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</si>
  <si>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</si>
  <si>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</si>
  <si>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</si>
  <si>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</si>
  <si>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</si>
  <si>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</si>
  <si>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</si>
  <si>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</si>
  <si>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</si>
  <si>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</si>
  <si>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</si>
  <si>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</si>
  <si>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</si>
  <si>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</si>
  <si>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</si>
  <si>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</si>
  <si>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</si>
  <si>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</si>
  <si>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</si>
  <si>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</si>
  <si>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</si>
  <si>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</si>
  <si>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</si>
  <si>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</si>
  <si>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</si>
  <si>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</si>
  <si>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</si>
  <si>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</si>
  <si>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</si>
  <si>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</si>
  <si>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</si>
  <si>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</si>
  <si>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</si>
  <si>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</si>
  <si>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</si>
  <si>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</si>
  <si>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</si>
  <si>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</si>
  <si>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</si>
  <si>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</si>
  <si>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</si>
  <si>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</si>
  <si>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</si>
  <si>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</si>
  <si>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</si>
  <si>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</si>
  <si>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</si>
  <si>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</si>
  <si>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</si>
  <si>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</si>
  <si>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</si>
  <si>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</si>
  <si>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</si>
  <si>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</si>
  <si>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</si>
  <si>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</si>
  <si>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</si>
  <si>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</si>
  <si>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</si>
  <si>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</si>
  <si>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</si>
  <si>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</si>
  <si>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</si>
  <si>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</si>
  <si>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</si>
  <si>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</si>
  <si>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</si>
  <si>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</si>
  <si>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</si>
  <si>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</si>
  <si>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</si>
  <si>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</si>
  <si>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</si>
  <si>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</si>
  <si>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</si>
  <si>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</si>
  <si>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</si>
  <si>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</si>
  <si>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</si>
  <si>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</si>
  <si>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</si>
  <si>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</si>
  <si>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</si>
  <si>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</si>
  <si>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</si>
  <si>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</si>
  <si>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</si>
  <si>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</si>
  <si>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</si>
  <si>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</si>
  <si>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</si>
  <si>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</si>
  <si>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</si>
  <si>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</si>
  <si>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</si>
  <si>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</si>
  <si>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</si>
  <si>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</si>
  <si>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</si>
  <si>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</si>
  <si>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</si>
  <si>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</si>
  <si>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</si>
  <si>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</si>
  <si>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</si>
  <si>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</si>
  <si>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</si>
  <si>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</si>
  <si>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</si>
  <si>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</si>
  <si>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</si>
  <si>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</si>
  <si>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</si>
  <si>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</si>
  <si>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</si>
  <si>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</si>
  <si>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</si>
  <si>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</si>
  <si>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</si>
  <si>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</si>
  <si>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</si>
  <si>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</si>
  <si>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</si>
  <si>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</si>
  <si>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</si>
  <si>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</si>
  <si>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</si>
  <si>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</si>
  <si>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</si>
  <si>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</si>
  <si>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</si>
  <si>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</si>
  <si>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</si>
  <si>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</si>
  <si>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</si>
  <si>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</si>
  <si>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</si>
  <si>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</si>
  <si>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</si>
  <si>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</si>
  <si>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</si>
  <si>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</si>
  <si>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</si>
  <si>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</si>
  <si>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</si>
  <si>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</si>
  <si>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</si>
  <si>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</si>
  <si>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</si>
  <si>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</si>
  <si>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</si>
  <si>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</si>
  <si>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</si>
  <si>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</si>
  <si>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</si>
  <si>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</si>
  <si>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</si>
  <si>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</si>
  <si>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</si>
  <si>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</si>
  <si>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</si>
  <si>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</si>
  <si>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</si>
  <si>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</si>
  <si>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</si>
  <si>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</si>
  <si>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</si>
  <si>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</si>
  <si>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</si>
  <si>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</si>
  <si>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</si>
  <si>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</si>
  <si>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</si>
  <si>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</si>
  <si>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</si>
  <si>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</si>
  <si>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</si>
  <si>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</si>
  <si>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</si>
  <si>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</si>
  <si>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</si>
  <si>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</si>
  <si>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</si>
  <si>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</si>
  <si>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</si>
  <si>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</si>
  <si>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</si>
  <si>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</si>
  <si>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</si>
  <si>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</si>
  <si>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</si>
  <si>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</si>
  <si>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</si>
  <si>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</si>
  <si>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</si>
  <si>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</si>
  <si>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</si>
  <si>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</si>
  <si>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</si>
  <si>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</si>
  <si>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</si>
  <si>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</si>
  <si>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</si>
  <si>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</si>
  <si>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</si>
  <si>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</si>
  <si>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</si>
  <si>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</si>
  <si>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</si>
  <si>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</si>
  <si>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</si>
  <si>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</si>
  <si>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</si>
  <si>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</si>
  <si>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</si>
  <si>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</si>
  <si>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</si>
  <si>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</si>
  <si>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</si>
  <si>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</si>
  <si>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</si>
  <si>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</si>
  <si>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</si>
  <si>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</si>
  <si>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</si>
  <si>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</si>
  <si>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</si>
  <si>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</si>
  <si>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</si>
  <si>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</si>
  <si>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</si>
  <si>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</si>
  <si>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</si>
  <si>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</si>
  <si>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</si>
  <si>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</si>
  <si>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</si>
  <si>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</si>
  <si>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</si>
  <si>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</si>
  <si>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</si>
  <si>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</si>
  <si>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</si>
  <si>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</si>
  <si>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</si>
  <si>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</si>
  <si>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</si>
  <si>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</si>
  <si>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</si>
  <si>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</si>
  <si>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</si>
  <si>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</si>
  <si>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</si>
  <si>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</si>
  <si>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</si>
  <si>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</si>
  <si>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</si>
  <si>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</si>
  <si>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</si>
  <si>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</si>
  <si>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</si>
  <si>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</si>
  <si>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</si>
  <si>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</si>
  <si>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</si>
  <si>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</si>
  <si>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</si>
  <si>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</si>
  <si>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</si>
  <si>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</si>
  <si>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</si>
  <si>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</si>
  <si>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</si>
  <si>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</si>
  <si>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</si>
  <si>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</si>
  <si>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</si>
  <si>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</si>
  <si>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</si>
  <si>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</si>
  <si>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</si>
  <si>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</si>
  <si>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</si>
  <si>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</si>
  <si>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</si>
  <si>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</si>
  <si>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</si>
  <si>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</si>
  <si>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</si>
  <si>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</si>
  <si>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</si>
  <si>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</si>
  <si>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</si>
  <si>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</si>
  <si>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</si>
  <si>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</si>
  <si>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</si>
  <si>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</si>
  <si>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</si>
  <si>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</si>
  <si>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</si>
  <si>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</si>
  <si>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</si>
  <si>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</si>
  <si>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</si>
  <si>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</si>
  <si>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</si>
  <si>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</si>
  <si>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</si>
  <si>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</si>
  <si>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</si>
  <si>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</si>
  <si>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</si>
  <si>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</si>
  <si>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</si>
  <si>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</si>
  <si>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</si>
  <si>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</si>
  <si>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</si>
  <si>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</si>
  <si>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</si>
  <si>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</si>
  <si>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</si>
  <si>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</si>
  <si>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</si>
  <si>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</si>
  <si>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</si>
  <si>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</si>
  <si>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</si>
  <si>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</si>
  <si>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</si>
  <si>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</si>
  <si>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</si>
  <si>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</si>
  <si>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</si>
  <si>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</si>
  <si>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</si>
  <si>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</si>
  <si>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</si>
  <si>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</si>
  <si>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</si>
  <si>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</si>
  <si>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</si>
  <si>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</si>
  <si>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</si>
  <si>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</si>
  <si>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</si>
  <si>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</si>
  <si>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</si>
  <si>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</si>
  <si>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</si>
  <si>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</si>
  <si>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</si>
  <si>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</si>
  <si>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</si>
  <si>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</si>
  <si>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</si>
  <si>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</si>
  <si>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</si>
  <si>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</si>
  <si>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</si>
  <si>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</si>
  <si>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</si>
  <si>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</si>
  <si>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</si>
  <si>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</si>
  <si>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</si>
  <si>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</si>
  <si>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</si>
  <si>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</si>
  <si>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</si>
  <si>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</si>
  <si>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</si>
  <si>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</si>
  <si>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</si>
  <si>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</si>
  <si>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</si>
  <si>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</si>
  <si>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</si>
  <si>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</si>
  <si>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</si>
  <si>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</si>
  <si>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</si>
  <si>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</si>
  <si>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</si>
  <si>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</si>
  <si>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</si>
  <si>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</si>
  <si>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</si>
  <si>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</si>
  <si>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</si>
  <si>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</si>
  <si>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</si>
  <si>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</si>
  <si>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</si>
  <si>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</si>
  <si>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</si>
  <si>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</si>
  <si>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</si>
  <si>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</si>
  <si>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</si>
  <si>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</si>
  <si>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</si>
  <si>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</si>
  <si>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</si>
  <si>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</si>
  <si>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</si>
  <si>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</si>
  <si>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</si>
  <si>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</si>
  <si>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</si>
  <si>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</si>
  <si>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</si>
  <si>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</si>
  <si>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</si>
  <si>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</si>
  <si>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</si>
  <si>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</si>
  <si>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</si>
  <si>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</si>
  <si>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</si>
  <si>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</si>
  <si>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</si>
  <si>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</si>
  <si>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</si>
  <si>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</si>
  <si>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</si>
  <si>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</si>
  <si>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</si>
  <si>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</si>
  <si>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</si>
  <si>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</si>
  <si>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</si>
  <si>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</si>
  <si>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</si>
  <si>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</si>
  <si>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</si>
  <si>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</si>
  <si>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</si>
  <si>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</si>
  <si>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</si>
  <si>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</si>
  <si>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</si>
  <si>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</si>
  <si>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</si>
  <si>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</si>
  <si>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</si>
  <si>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</si>
  <si>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</si>
  <si>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</si>
  <si>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</si>
  <si>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</si>
  <si>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</si>
  <si>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</si>
  <si>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</si>
  <si>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</si>
  <si>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</si>
  <si>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</si>
  <si>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</si>
  <si>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</si>
  <si>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</si>
  <si>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</si>
  <si>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</si>
  <si>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</si>
  <si>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</si>
  <si>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</si>
  <si>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</si>
  <si>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</si>
  <si>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</si>
  <si>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</si>
  <si>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</si>
  <si>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</si>
  <si>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</si>
  <si>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</si>
  <si>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</si>
  <si>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</si>
  <si>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</si>
  <si>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</si>
  <si>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</si>
  <si>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</si>
  <si>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</si>
  <si>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</si>
  <si>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</si>
  <si>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</si>
  <si>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</si>
  <si>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</si>
  <si>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</si>
  <si>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</si>
  <si>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</si>
  <si>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</si>
  <si>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</si>
  <si>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</si>
  <si>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</si>
  <si>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</si>
  <si>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</si>
  <si>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</si>
  <si>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</si>
  <si>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</si>
  <si>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</si>
  <si>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</si>
  <si>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</si>
  <si>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</si>
  <si>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</si>
  <si>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</si>
  <si>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</si>
  <si>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</si>
  <si>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</si>
  <si>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</si>
  <si>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</si>
  <si>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</si>
  <si>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</si>
  <si>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</si>
  <si>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</si>
  <si>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</si>
  <si>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</si>
  <si>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</si>
  <si>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</si>
  <si>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</si>
  <si>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</si>
  <si>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</si>
  <si>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</si>
  <si>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</si>
  <si>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</si>
  <si>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</si>
  <si>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</si>
  <si>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</si>
  <si>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</si>
  <si>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</si>
  <si>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</si>
  <si>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</si>
  <si>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</si>
  <si>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</si>
  <si>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</si>
  <si>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</si>
  <si>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</si>
  <si>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</si>
  <si>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</si>
  <si>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</si>
  <si>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</si>
  <si>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</si>
  <si>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</si>
  <si>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</si>
  <si>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</si>
  <si>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</si>
  <si>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</si>
  <si>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</si>
  <si>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</si>
  <si>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</si>
  <si>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</si>
  <si>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</si>
  <si>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</si>
  <si>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</si>
  <si>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</si>
  <si>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</si>
  <si>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</si>
  <si>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</si>
  <si>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</si>
  <si>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</si>
  <si>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</si>
  <si>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</si>
  <si>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</si>
  <si>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</si>
  <si>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</si>
  <si>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</si>
  <si>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</si>
  <si>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</si>
  <si>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</si>
  <si>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</si>
  <si>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</si>
  <si>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</si>
  <si>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</si>
  <si>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</si>
  <si>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</si>
  <si>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</si>
  <si>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</si>
  <si>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</si>
  <si>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</si>
  <si>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</si>
  <si>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</si>
  <si>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</si>
  <si>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</si>
  <si>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</si>
  <si>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</si>
  <si>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</si>
  <si>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</si>
  <si>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</si>
  <si>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</si>
  <si>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</si>
  <si>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</si>
  <si>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</si>
  <si>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</si>
  <si>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</si>
  <si>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</si>
  <si>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</si>
  <si>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</si>
  <si>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</si>
  <si>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</si>
  <si>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</si>
  <si>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</si>
  <si>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</si>
  <si>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</si>
  <si>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</si>
  <si>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</si>
  <si>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</si>
  <si>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</si>
  <si>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</si>
  <si>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</si>
  <si>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</si>
  <si>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</si>
  <si>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</si>
  <si>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</si>
  <si>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</si>
  <si>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</si>
  <si>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</si>
  <si>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</si>
  <si>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</si>
  <si>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</si>
  <si>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</si>
  <si>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</si>
  <si>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</si>
  <si>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</si>
  <si>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</si>
  <si>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</si>
  <si>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</si>
  <si>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</si>
  <si>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</si>
  <si>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</si>
  <si>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</si>
  <si>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</si>
  <si>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</si>
  <si>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</si>
  <si>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</si>
  <si>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</si>
  <si>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</si>
  <si>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</si>
  <si>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</si>
  <si>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</si>
  <si>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</si>
  <si>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</si>
  <si>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</si>
  <si>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</si>
  <si>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</si>
  <si>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</si>
  <si>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</si>
  <si>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</si>
  <si>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</si>
  <si>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</si>
  <si>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</si>
  <si>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</si>
  <si>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</si>
  <si>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</si>
  <si>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</si>
  <si>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</si>
  <si>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</si>
  <si>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</si>
  <si>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</si>
  <si>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</si>
  <si>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</si>
  <si>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</si>
  <si>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</si>
  <si>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</si>
  <si>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</si>
  <si>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</si>
  <si>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</si>
  <si>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</si>
  <si>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</si>
  <si>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</si>
  <si>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</si>
  <si>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</si>
  <si>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</si>
  <si>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</si>
  <si>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</si>
  <si>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</si>
  <si>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</si>
  <si>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</si>
  <si>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</si>
  <si>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</si>
  <si>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</si>
  <si>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</si>
  <si>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</si>
  <si>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</si>
  <si>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</si>
  <si>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</si>
  <si>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</si>
  <si>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</si>
  <si>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</si>
  <si>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</si>
  <si>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</si>
  <si>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</si>
  <si>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</si>
  <si>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</si>
  <si>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</si>
  <si>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</si>
  <si>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</si>
  <si>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</si>
  <si>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</si>
  <si>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</si>
  <si>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</si>
  <si>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</si>
  <si>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</si>
  <si>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</si>
  <si>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</si>
  <si>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</si>
  <si>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</si>
  <si>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</si>
  <si>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</si>
  <si>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</si>
  <si>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</si>
  <si>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</si>
  <si>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</si>
  <si>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</si>
  <si>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</si>
  <si>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</si>
  <si>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</si>
  <si>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</si>
  <si>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</si>
  <si>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</si>
  <si>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</si>
  <si>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</si>
  <si>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</si>
  <si>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</si>
  <si>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</si>
  <si>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</si>
  <si>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</si>
  <si>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</si>
  <si>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</si>
  <si>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</si>
  <si>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</si>
  <si>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</si>
  <si>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</si>
  <si>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</si>
  <si>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</si>
  <si>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</si>
  <si>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</si>
  <si>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</si>
  <si>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</si>
  <si>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</si>
  <si>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</si>
  <si>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</si>
  <si>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</si>
  <si>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</si>
  <si>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</si>
  <si>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</si>
  <si>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</si>
  <si>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</si>
  <si>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</si>
  <si>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</si>
  <si>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</si>
  <si>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</si>
  <si>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</si>
  <si>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</si>
  <si>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</si>
  <si>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</si>
  <si>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</si>
  <si>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</si>
  <si>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</si>
  <si>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</si>
  <si>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</si>
  <si>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</si>
  <si>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</si>
  <si>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</si>
  <si>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</si>
  <si>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</si>
  <si>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</si>
  <si>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</si>
  <si>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</si>
  <si>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</si>
  <si>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</si>
  <si>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</si>
  <si>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</si>
  <si>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</si>
  <si>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</si>
  <si>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</si>
  <si>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</si>
  <si>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</si>
  <si>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</si>
  <si>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</si>
  <si>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</si>
  <si>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</si>
  <si>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</si>
  <si>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</si>
  <si>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</si>
  <si>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</si>
  <si>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</si>
  <si>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</si>
  <si>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</si>
  <si>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</si>
  <si>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</si>
  <si>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</si>
  <si>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</si>
  <si>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</si>
  <si>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</si>
  <si>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</si>
  <si>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</si>
  <si>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</si>
  <si>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</si>
  <si>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</si>
  <si>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</si>
  <si>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</si>
  <si>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</si>
  <si>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</si>
  <si>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</si>
  <si>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</si>
  <si>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</si>
  <si>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</si>
  <si>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</si>
  <si>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</si>
  <si>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</si>
  <si>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</si>
  <si>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</si>
  <si>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</si>
  <si>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</si>
  <si>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</si>
  <si>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</si>
  <si>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</si>
  <si>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</si>
  <si>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</si>
  <si>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</si>
  <si>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</si>
  <si>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</si>
  <si>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</si>
  <si>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</si>
  <si>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</si>
  <si>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</si>
  <si>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</si>
  <si>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</si>
  <si>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</si>
  <si>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</si>
  <si>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</si>
  <si>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</si>
  <si>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</si>
  <si>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</si>
  <si>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</si>
  <si>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</si>
  <si>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</si>
  <si>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</si>
  <si>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</si>
  <si>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</si>
  <si>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</si>
  <si>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</si>
  <si>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</si>
  <si>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</si>
  <si>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</si>
  <si>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</si>
  <si>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</si>
  <si>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</si>
  <si>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</si>
  <si>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</si>
  <si>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</si>
  <si>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</si>
  <si>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</si>
  <si>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</si>
  <si>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</si>
  <si>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</si>
  <si>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</si>
  <si>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</si>
  <si>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</si>
  <si>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</si>
  <si>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</si>
  <si>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</si>
  <si>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</si>
  <si>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</si>
  <si>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</si>
  <si>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</si>
  <si>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</si>
  <si>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</si>
  <si>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</si>
  <si>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</si>
  <si>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</si>
  <si>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</si>
  <si>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</si>
  <si>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</si>
  <si>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</si>
  <si>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</si>
  <si>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</si>
  <si>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</si>
  <si>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</si>
  <si>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</si>
  <si>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</si>
  <si>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</si>
  <si>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</si>
  <si>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</si>
  <si>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</si>
  <si>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</si>
  <si>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</si>
  <si>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</si>
  <si>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</si>
  <si>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</si>
  <si>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</si>
  <si>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</si>
  <si>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</si>
  <si>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</si>
  <si>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</si>
  <si>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</si>
  <si>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</si>
  <si>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</si>
  <si>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</si>
  <si>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</si>
  <si>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</si>
  <si>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</si>
  <si>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</si>
  <si>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</si>
  <si>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</si>
  <si>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</si>
  <si>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</si>
  <si>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</si>
  <si>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</si>
  <si>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</si>
  <si>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</si>
  <si>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</si>
  <si>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</si>
  <si>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</si>
  <si>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</si>
  <si>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</si>
  <si>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</si>
  <si>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</si>
  <si>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</si>
  <si>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</si>
  <si>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</si>
  <si>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</si>
  <si>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</si>
  <si>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</si>
  <si>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</si>
  <si>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</si>
  <si>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</si>
  <si>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</si>
  <si>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</si>
  <si>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</si>
  <si>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</si>
  <si>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</si>
  <si>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</si>
  <si>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</si>
  <si>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</si>
  <si>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</si>
  <si>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</si>
  <si>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</si>
  <si>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</si>
  <si>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</si>
  <si>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</si>
  <si>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</si>
  <si>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</si>
  <si>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</si>
  <si>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</si>
  <si>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</si>
  <si>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</si>
  <si>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</si>
  <si>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</si>
  <si>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</si>
  <si>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</si>
  <si>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</si>
  <si>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</si>
  <si>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</si>
  <si>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</si>
  <si>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</si>
  <si>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</si>
  <si>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</si>
  <si>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</si>
  <si>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</si>
  <si>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</si>
  <si>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</si>
  <si>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</si>
  <si>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</si>
  <si>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</si>
  <si>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</si>
  <si>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</si>
  <si>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</si>
  <si>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</si>
  <si>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</si>
  <si>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</si>
  <si>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</si>
  <si>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</si>
  <si>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</si>
  <si>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</si>
  <si>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</si>
  <si>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</si>
  <si>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</si>
  <si>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</si>
  <si>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</si>
  <si>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</si>
  <si>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</si>
  <si>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</si>
  <si>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</si>
  <si>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</si>
  <si>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</si>
  <si>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</si>
  <si>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</si>
  <si>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</si>
  <si>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</si>
  <si>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</si>
  <si>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</si>
  <si>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</si>
  <si>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</si>
  <si>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</si>
  <si>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</si>
  <si>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</si>
  <si>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</si>
  <si>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</si>
  <si>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</si>
  <si>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</si>
  <si>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</si>
  <si>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</si>
  <si>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</si>
  <si>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</si>
  <si>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</si>
  <si>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</si>
  <si>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</si>
  <si>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</si>
  <si>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</si>
  <si>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</si>
  <si>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</si>
  <si>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</si>
  <si>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</si>
  <si>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</si>
  <si>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</si>
  <si>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</si>
  <si>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</si>
  <si>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</si>
  <si>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</si>
  <si>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</si>
  <si>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</si>
  <si>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</si>
  <si>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</si>
  <si>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</si>
  <si>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</si>
  <si>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</si>
  <si>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</si>
  <si>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</si>
  <si>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</si>
  <si>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</si>
  <si>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</si>
  <si>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</si>
  <si>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</si>
  <si>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</si>
  <si>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</si>
  <si>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</si>
  <si>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</si>
  <si>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</si>
  <si>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</si>
  <si>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</si>
  <si>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</si>
  <si>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</si>
  <si>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</si>
  <si>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</si>
  <si>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</si>
  <si>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</si>
  <si>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</si>
  <si>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</si>
  <si>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</si>
  <si>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</si>
  <si>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</si>
  <si>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</si>
  <si>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</si>
  <si>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</si>
  <si>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</si>
  <si>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</si>
  <si>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</si>
  <si>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</si>
  <si>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</si>
  <si>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</si>
  <si>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</si>
  <si>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</si>
  <si>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</si>
  <si>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</si>
  <si>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</si>
  <si>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</si>
  <si>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</si>
  <si>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</si>
  <si>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</si>
  <si>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</si>
  <si>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</si>
  <si>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</si>
  <si>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</si>
  <si>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</si>
  <si>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</si>
  <si>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</si>
  <si>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</si>
  <si>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</si>
  <si>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</si>
  <si>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</si>
  <si>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</si>
  <si>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</si>
  <si>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</si>
  <si>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</si>
  <si>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</si>
  <si>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</si>
  <si>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</si>
  <si>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</si>
  <si>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</si>
  <si>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</si>
  <si>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</si>
  <si>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</si>
  <si>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</si>
  <si>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</si>
  <si>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</si>
  <si>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</si>
  <si>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</si>
  <si>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</si>
  <si>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</si>
  <si>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</si>
  <si>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</si>
  <si>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</si>
  <si>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</si>
  <si>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</si>
  <si>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</si>
  <si>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</si>
  <si>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</si>
  <si>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</si>
  <si>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</si>
  <si>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</si>
  <si>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</si>
  <si>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</si>
  <si>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</si>
  <si>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</si>
  <si>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</si>
  <si>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</si>
  <si>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</si>
  <si>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</si>
  <si>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</si>
  <si>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</si>
  <si>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</si>
  <si>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</si>
  <si>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</si>
  <si>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</si>
  <si>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</si>
  <si>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</si>
  <si>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</si>
  <si>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</si>
  <si>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</si>
  <si>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</si>
  <si>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</si>
  <si>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</si>
  <si>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</si>
  <si>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</si>
  <si>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</si>
  <si>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</si>
  <si>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</si>
  <si>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</si>
  <si>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</si>
  <si>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</si>
  <si>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</si>
  <si>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</si>
  <si>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</si>
  <si>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</si>
  <si>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</si>
  <si>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</si>
  <si>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</si>
  <si>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</si>
  <si>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</si>
  <si>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</si>
  <si>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</si>
  <si>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</si>
  <si>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</si>
  <si>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</si>
  <si>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</si>
  <si>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</si>
  <si>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</si>
  <si>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</si>
  <si>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</si>
  <si>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</si>
  <si>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</si>
  <si>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</si>
  <si>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</si>
  <si>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</si>
  <si>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</si>
  <si>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</si>
  <si>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</si>
  <si>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</si>
  <si>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</si>
  <si>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</si>
  <si>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</si>
  <si>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</si>
  <si>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</si>
  <si>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</si>
  <si>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</si>
  <si>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</si>
  <si>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</si>
  <si>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</si>
  <si>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</si>
  <si>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</si>
  <si>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</si>
  <si>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</si>
  <si>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</si>
  <si>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</si>
  <si>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</si>
  <si>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</si>
  <si>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</si>
  <si>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</si>
  <si>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</si>
  <si>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</si>
  <si>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</si>
  <si>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</si>
  <si>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</si>
  <si>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</si>
  <si>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</si>
  <si>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</si>
  <si>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</si>
  <si>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</si>
  <si>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</si>
  <si>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</si>
  <si>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</si>
  <si>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</si>
  <si>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</si>
  <si>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</si>
  <si>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</si>
  <si>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</si>
  <si>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</si>
  <si>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</si>
  <si>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</si>
  <si>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</si>
  <si>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</si>
  <si>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</si>
  <si>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</si>
  <si>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</si>
  <si>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</si>
  <si>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</si>
  <si>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</si>
  <si>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</si>
  <si>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</si>
  <si>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</si>
  <si>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</si>
  <si>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</si>
  <si>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</si>
  <si>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</si>
  <si>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</si>
  <si>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</si>
  <si>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</si>
  <si>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</si>
  <si>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</si>
  <si>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</si>
  <si>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</si>
  <si>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</si>
  <si>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</si>
  <si>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</si>
  <si>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</si>
  <si>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</si>
  <si>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</si>
  <si>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</si>
  <si>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</si>
  <si>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</si>
  <si>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</si>
  <si>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</si>
  <si>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</si>
  <si>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</si>
  <si>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</si>
  <si>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</si>
  <si>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</si>
  <si>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</si>
  <si>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</si>
  <si>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</si>
  <si>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</si>
  <si>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</si>
  <si>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</si>
  <si>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</si>
  <si>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</si>
  <si>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</si>
  <si>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</si>
  <si>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</si>
  <si>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</si>
  <si>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</si>
  <si>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</si>
  <si>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</si>
  <si>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</si>
  <si>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</si>
  <si>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</si>
  <si>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</si>
  <si>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</si>
  <si>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</si>
  <si>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</si>
  <si>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</si>
  <si>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</si>
  <si>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</si>
  <si>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</si>
  <si>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</si>
  <si>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</si>
  <si>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</si>
  <si>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</si>
  <si>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</si>
  <si>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</si>
  <si>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</si>
  <si>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</si>
  <si>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</si>
  <si>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</si>
  <si>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</si>
  <si>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</si>
  <si>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</si>
  <si>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</si>
  <si>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</si>
  <si>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</si>
  <si>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</si>
  <si>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</si>
  <si>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</si>
  <si>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</si>
  <si>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</si>
  <si>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</si>
  <si>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</si>
  <si>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</si>
  <si>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</si>
  <si>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</si>
  <si>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</si>
  <si>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</si>
  <si>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</si>
  <si>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</si>
  <si>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</si>
  <si>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</si>
  <si>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</si>
  <si>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</si>
  <si>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</si>
  <si>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</si>
  <si>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</si>
  <si>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</si>
  <si>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</si>
  <si>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</si>
  <si>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</si>
  <si>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</si>
  <si>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</si>
  <si>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</si>
  <si>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</si>
  <si>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</si>
  <si>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</si>
  <si>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</si>
  <si>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</si>
  <si>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</si>
  <si>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</si>
  <si>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</si>
  <si>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</si>
  <si>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</si>
  <si>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</si>
  <si>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</si>
  <si>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</si>
  <si>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</si>
  <si>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</si>
  <si>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</si>
  <si>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</si>
  <si>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</si>
  <si>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</si>
  <si>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</si>
  <si>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</si>
  <si>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</si>
  <si>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</si>
  <si>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</si>
  <si>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</si>
  <si>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</si>
  <si>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</si>
  <si>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</si>
  <si>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</si>
  <si>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</si>
  <si>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</si>
  <si>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</si>
  <si>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</si>
  <si>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</si>
  <si>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</si>
  <si>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</si>
  <si>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</si>
  <si>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</si>
  <si>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</si>
  <si>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</si>
  <si>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</si>
  <si>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</si>
  <si>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</si>
  <si>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</si>
  <si>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</si>
  <si>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</si>
  <si>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</si>
  <si>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</si>
  <si>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</si>
  <si>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</si>
  <si>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</si>
  <si>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</si>
  <si>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</si>
  <si>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</si>
  <si>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</si>
  <si>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</si>
  <si>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</si>
  <si>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</si>
  <si>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</si>
  <si>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</si>
  <si>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</si>
  <si>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</si>
  <si>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</si>
  <si>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</si>
  <si>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</si>
  <si>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</si>
  <si>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</si>
  <si>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</si>
  <si>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</si>
  <si>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</si>
  <si>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</si>
  <si>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</si>
  <si>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</si>
  <si>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</si>
  <si>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</si>
  <si>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</si>
  <si>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</si>
  <si>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</si>
  <si>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</si>
  <si>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</si>
  <si>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</si>
  <si>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</si>
  <si>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</si>
  <si>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</si>
  <si>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</si>
  <si>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</si>
  <si>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</si>
  <si>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</si>
  <si>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</si>
  <si>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</si>
  <si>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</si>
  <si>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</si>
  <si>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</si>
  <si>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</si>
  <si>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</si>
  <si>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</si>
  <si>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</si>
  <si>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</si>
  <si>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</si>
  <si>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</si>
  <si>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</si>
  <si>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</si>
  <si>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</si>
  <si>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</si>
  <si>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</si>
  <si>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</si>
  <si>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</si>
  <si>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</si>
  <si>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</si>
  <si>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</si>
  <si>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</si>
  <si>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</si>
  <si>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</si>
  <si>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</si>
  <si>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</si>
  <si>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</si>
  <si>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</si>
  <si>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</si>
  <si>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</si>
  <si>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</si>
  <si>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</si>
  <si>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</si>
  <si>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</si>
  <si>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</si>
  <si>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</si>
  <si>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</si>
  <si>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</si>
  <si>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</si>
  <si>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</si>
  <si>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</si>
  <si>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</si>
  <si>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</si>
  <si>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</si>
  <si>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</si>
  <si>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</si>
  <si>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</si>
  <si>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</si>
  <si>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</si>
  <si>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</si>
  <si>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</si>
  <si>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</si>
  <si>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</si>
  <si>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</si>
  <si>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</si>
  <si>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</si>
  <si>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</si>
  <si>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</si>
  <si>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</si>
  <si>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</si>
  <si>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</si>
  <si>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</si>
  <si>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</si>
  <si>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</si>
  <si>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</si>
  <si>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</si>
  <si>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</si>
  <si>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</si>
  <si>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</si>
  <si>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</si>
  <si>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</si>
  <si>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</si>
  <si>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</si>
  <si>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</si>
  <si>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</si>
  <si>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</si>
  <si>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</si>
  <si>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</si>
  <si>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</si>
  <si>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</si>
  <si>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</si>
  <si>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</si>
  <si>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</si>
  <si>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</si>
  <si>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</si>
  <si>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</si>
  <si>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</si>
  <si>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</si>
  <si>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</si>
  <si>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</si>
  <si>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</si>
  <si>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</si>
  <si>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</si>
  <si>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</si>
  <si>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</si>
  <si>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</si>
  <si>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</si>
  <si>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</si>
  <si>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</si>
  <si>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</si>
  <si>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</si>
  <si>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</si>
  <si>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</si>
  <si>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</si>
  <si>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</si>
  <si>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</si>
  <si>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</si>
  <si>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</si>
  <si>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</si>
  <si>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</si>
  <si>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</si>
  <si>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</si>
  <si>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</si>
  <si>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</si>
  <si>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</si>
  <si>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</si>
  <si>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</si>
  <si>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</si>
  <si>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</si>
  <si>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</si>
  <si>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</si>
  <si>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</si>
  <si>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</si>
  <si>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</si>
  <si>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</si>
  <si>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</si>
  <si>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</si>
  <si>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</si>
  <si>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</si>
  <si>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</si>
  <si>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</si>
  <si>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</si>
  <si>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</si>
  <si>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</si>
  <si>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</si>
  <si>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</si>
  <si>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</si>
  <si>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</si>
  <si>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</si>
  <si>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</si>
  <si>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</si>
  <si>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</si>
  <si>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</si>
  <si>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</si>
  <si>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</si>
  <si>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</si>
  <si>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</si>
  <si>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</si>
  <si>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</si>
  <si>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</si>
  <si>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</si>
  <si>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</si>
  <si>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</si>
  <si>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</si>
  <si>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</si>
  <si>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</si>
  <si>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</si>
  <si>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</si>
  <si>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</si>
  <si>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</si>
  <si>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</si>
  <si>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</si>
  <si>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</si>
  <si>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</si>
  <si>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</si>
  <si>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</si>
  <si>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</si>
  <si>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</si>
  <si>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</si>
  <si>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</si>
  <si>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</si>
  <si>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</si>
  <si>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</si>
  <si>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</si>
  <si>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</si>
  <si>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</si>
  <si>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</si>
  <si>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</si>
  <si>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</si>
  <si>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</si>
  <si>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</si>
  <si>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</si>
  <si>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</si>
  <si>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</si>
  <si>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</si>
  <si>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</si>
  <si>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</si>
  <si>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</si>
  <si>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</si>
  <si>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</si>
  <si>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</si>
  <si>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</si>
  <si>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</si>
  <si>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</si>
  <si>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</si>
  <si>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</si>
  <si>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</si>
  <si>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</si>
  <si>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</si>
  <si>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</si>
  <si>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</si>
  <si>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</si>
  <si>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</si>
  <si>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</si>
  <si>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</si>
  <si>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</si>
  <si>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</si>
  <si>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</si>
  <si>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</si>
  <si>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</si>
  <si>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</si>
  <si>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</si>
  <si>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</si>
  <si>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</si>
  <si>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</si>
  <si>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</si>
  <si>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</si>
  <si>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</si>
  <si>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</si>
  <si>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</si>
  <si>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</si>
  <si>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</si>
  <si>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</si>
  <si>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</si>
  <si>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</si>
  <si>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</si>
  <si>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</si>
  <si>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</si>
  <si>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</si>
  <si>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</si>
  <si>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</si>
  <si>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</si>
  <si>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</si>
  <si>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</si>
  <si>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</si>
  <si>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</si>
  <si>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</si>
  <si>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</si>
  <si>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</si>
  <si>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</si>
  <si>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</si>
  <si>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</si>
  <si>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</si>
  <si>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</si>
  <si>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</si>
  <si>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</si>
  <si>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</si>
  <si>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</si>
  <si>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</si>
  <si>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</si>
  <si>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</si>
  <si>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</si>
  <si>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</si>
  <si>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</si>
  <si>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</si>
  <si>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</si>
  <si>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</si>
  <si>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</si>
  <si>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</si>
  <si>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</si>
  <si>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</si>
  <si>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</si>
  <si>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</si>
  <si>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</si>
  <si>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</si>
  <si>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</si>
  <si>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</si>
  <si>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</si>
  <si>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</si>
  <si>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</si>
  <si>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</si>
  <si>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</si>
  <si>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</si>
  <si>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</si>
  <si>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</si>
  <si>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</si>
  <si>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</si>
  <si>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</si>
  <si>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</si>
  <si>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</si>
  <si>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</si>
  <si>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</si>
  <si>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</si>
  <si>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</si>
  <si>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</si>
  <si>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</si>
  <si>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</si>
  <si>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</si>
  <si>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</si>
  <si>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</si>
  <si>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</si>
  <si>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</si>
  <si>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</si>
  <si>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</si>
  <si>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</si>
  <si>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</si>
  <si>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</si>
  <si>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</si>
  <si>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</si>
  <si>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</si>
  <si>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</si>
  <si>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</si>
  <si>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</si>
  <si>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</si>
  <si>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</si>
  <si>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</si>
  <si>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</si>
  <si>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</si>
  <si>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</si>
  <si>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</si>
  <si>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</si>
  <si>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</si>
  <si>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</si>
  <si>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</si>
  <si>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</si>
  <si>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</si>
  <si>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</si>
  <si>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</si>
  <si>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</si>
  <si>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</si>
  <si>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</si>
  <si>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</si>
  <si>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</si>
  <si>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</si>
  <si>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</si>
  <si>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</si>
  <si>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</si>
  <si>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</si>
  <si>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</si>
  <si>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</si>
  <si>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</si>
  <si>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</si>
  <si>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</si>
  <si>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</si>
  <si>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</si>
  <si>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</si>
  <si>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</si>
  <si>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</si>
  <si>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</si>
  <si>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</si>
  <si>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</si>
  <si>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</si>
  <si>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</si>
  <si>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</si>
  <si>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</si>
  <si>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</si>
  <si>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</si>
  <si>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</si>
  <si>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</si>
  <si>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</si>
  <si>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</si>
  <si>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</si>
  <si>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</si>
  <si>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</si>
  <si>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</si>
  <si>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</si>
  <si>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</si>
  <si>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</si>
  <si>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</si>
  <si>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</si>
  <si>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</si>
  <si>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</si>
  <si>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</si>
  <si>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</si>
  <si>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</si>
  <si>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</si>
  <si>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</si>
  <si>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</si>
  <si>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</si>
  <si>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</si>
  <si>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</si>
  <si>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</si>
  <si>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</si>
  <si>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</si>
  <si>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</si>
  <si>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</si>
  <si>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</si>
  <si>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</si>
  <si>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</si>
  <si>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</si>
  <si>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</si>
  <si>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</si>
  <si>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</si>
  <si>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</si>
  <si>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</si>
  <si>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</si>
  <si>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</si>
  <si>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</si>
  <si>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</si>
  <si>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</si>
  <si>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</si>
  <si>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</si>
  <si>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</si>
  <si>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</si>
  <si>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</si>
  <si>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</si>
  <si>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</si>
  <si>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</si>
  <si>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</si>
  <si>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</si>
  <si>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</si>
  <si>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</si>
  <si>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</si>
  <si>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</si>
  <si>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</si>
  <si>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</si>
  <si>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</si>
  <si>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</si>
  <si>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</si>
  <si>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</si>
  <si>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</si>
  <si>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</si>
  <si>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</si>
  <si>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</si>
  <si>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</si>
  <si>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</si>
  <si>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</si>
  <si>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</si>
  <si>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</si>
  <si>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</si>
  <si>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</si>
  <si>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</si>
  <si>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</si>
  <si>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</si>
  <si>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</si>
  <si>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</si>
  <si>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</si>
  <si>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</si>
  <si>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</si>
  <si>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</si>
  <si>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</si>
  <si>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</si>
  <si>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</si>
  <si>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</si>
  <si>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</si>
  <si>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</si>
  <si>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</si>
  <si>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</si>
  <si>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</si>
  <si>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</si>
  <si>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</si>
  <si>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</si>
  <si>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</si>
  <si>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</si>
  <si>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</si>
  <si>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</si>
  <si>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</si>
  <si>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</si>
  <si>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</si>
  <si>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</si>
  <si>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</si>
  <si>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</si>
  <si>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</si>
  <si>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</si>
  <si>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</si>
  <si>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</si>
  <si>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</si>
  <si>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</si>
  <si>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</si>
  <si>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</si>
  <si>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</si>
  <si>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</si>
  <si>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</si>
  <si>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</si>
  <si>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</si>
  <si>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</si>
  <si>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</si>
  <si>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</si>
  <si>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</si>
  <si>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</si>
  <si>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</si>
  <si>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</si>
  <si>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</si>
  <si>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</si>
  <si>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</si>
  <si>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</si>
  <si>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</si>
  <si>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</si>
  <si>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</si>
  <si>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</si>
  <si>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</si>
  <si>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</si>
  <si>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</si>
  <si>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</si>
  <si>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</si>
  <si>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</si>
  <si>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</si>
  <si>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</si>
  <si>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</si>
  <si>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</si>
  <si>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</si>
  <si>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</si>
  <si>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</si>
  <si>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</si>
  <si>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</si>
  <si>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</si>
  <si>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</si>
  <si>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</si>
  <si>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</si>
  <si>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</si>
  <si>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</si>
  <si>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</si>
  <si>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</si>
  <si>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</si>
  <si>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</si>
  <si>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</si>
  <si>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</si>
  <si>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</si>
  <si>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</si>
  <si>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</si>
  <si>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</si>
  <si>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</si>
  <si>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</si>
  <si>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</si>
  <si>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</si>
  <si>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</si>
  <si>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</si>
  <si>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</si>
  <si>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</si>
  <si>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</si>
  <si>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</si>
  <si>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</si>
  <si>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</si>
  <si>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</si>
  <si>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</si>
  <si>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</si>
  <si>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</si>
  <si>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</si>
  <si>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</si>
  <si>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</si>
  <si>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</si>
  <si>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</si>
  <si>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</si>
  <si>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</si>
  <si>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</si>
  <si>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</si>
  <si>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</si>
  <si>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</si>
  <si>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</si>
  <si>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</si>
  <si>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</si>
  <si>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</si>
  <si>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</si>
  <si>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</si>
  <si>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</si>
  <si>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</si>
  <si>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</si>
  <si>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</si>
  <si>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</si>
  <si>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</si>
  <si>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</si>
  <si>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</si>
  <si>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</si>
  <si>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</si>
  <si>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</si>
  <si>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</si>
  <si>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</si>
  <si>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</si>
  <si>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</si>
  <si>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</si>
  <si>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</si>
  <si>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</si>
  <si>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</si>
  <si>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</si>
  <si>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</si>
  <si>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</si>
  <si>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</si>
  <si>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</si>
  <si>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</si>
  <si>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</si>
  <si>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</si>
  <si>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</si>
  <si>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</si>
  <si>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</si>
  <si>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</si>
  <si>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</si>
  <si>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</si>
  <si>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</si>
  <si>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</si>
  <si>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</si>
  <si>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</si>
  <si>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</si>
  <si>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</si>
  <si>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</si>
  <si>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</si>
  <si>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</si>
  <si>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</si>
  <si>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</si>
  <si>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</si>
  <si>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</si>
  <si>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</si>
  <si>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</si>
  <si>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</si>
  <si>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</si>
  <si>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</si>
  <si>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</si>
  <si>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</si>
  <si>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</si>
  <si>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</si>
  <si>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</si>
  <si>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</si>
  <si>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</si>
  <si>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</si>
  <si>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</si>
  <si>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</si>
  <si>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</si>
  <si>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</si>
  <si>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</si>
  <si>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</si>
  <si>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</si>
  <si>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</si>
  <si>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</si>
  <si>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</si>
  <si>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</si>
  <si>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</si>
  <si>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</si>
  <si>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</si>
  <si>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</si>
  <si>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</si>
  <si>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</si>
  <si>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</si>
  <si>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</si>
  <si>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</si>
  <si>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</si>
  <si>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</si>
  <si>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</si>
  <si>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</si>
  <si>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</si>
  <si>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</si>
  <si>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</si>
  <si>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</si>
  <si>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</si>
  <si>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</si>
  <si>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</si>
  <si>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</si>
  <si>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</si>
  <si>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</si>
  <si>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</si>
  <si>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</si>
  <si>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</si>
  <si>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</si>
  <si>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</si>
  <si>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</si>
  <si>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</si>
  <si>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</si>
  <si>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</si>
  <si>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</si>
  <si>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</si>
  <si>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</si>
  <si>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</si>
  <si>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</si>
  <si>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</si>
  <si>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</si>
  <si>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</si>
  <si>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</si>
  <si>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</si>
  <si>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</si>
  <si>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</si>
  <si>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</si>
  <si>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</si>
  <si>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</si>
  <si>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</si>
  <si>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</si>
  <si>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</si>
  <si>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</si>
  <si>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</si>
  <si>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</si>
  <si>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</si>
  <si>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</si>
  <si>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</si>
  <si>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</si>
  <si>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</si>
  <si>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</si>
  <si>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</si>
  <si>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</si>
  <si>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</si>
  <si>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</si>
  <si>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</si>
  <si>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</si>
  <si>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</si>
  <si>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</si>
  <si>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</si>
  <si>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</si>
  <si>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</si>
  <si>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</si>
  <si>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</si>
  <si>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</si>
  <si>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</si>
  <si>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</si>
  <si>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</si>
  <si>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</si>
  <si>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</si>
  <si>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</si>
  <si>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</si>
  <si>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</si>
  <si>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</si>
  <si>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</si>
  <si>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</si>
  <si>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</si>
  <si>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</si>
  <si>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</si>
  <si>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</si>
  <si>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</si>
  <si>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</si>
  <si>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</si>
  <si>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</si>
  <si>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</si>
  <si>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</si>
  <si>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</si>
  <si>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</si>
  <si>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</si>
  <si>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</si>
  <si>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</si>
  <si>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</si>
  <si>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</si>
  <si>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</si>
  <si>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</si>
  <si>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</si>
  <si>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</si>
  <si>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</si>
  <si>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</si>
  <si>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</si>
  <si>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</si>
  <si>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</si>
  <si>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</si>
  <si>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</si>
  <si>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</si>
  <si>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</si>
  <si>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</si>
  <si>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</si>
  <si>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</si>
  <si>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</si>
  <si>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</si>
  <si>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</si>
  <si>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</si>
  <si>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</si>
  <si>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</si>
  <si>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</si>
  <si>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</si>
  <si>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</si>
  <si>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</si>
  <si>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</si>
  <si>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</si>
  <si>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</si>
  <si>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</si>
  <si>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</si>
  <si>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</si>
  <si>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</si>
  <si>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</si>
  <si>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</si>
  <si>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</si>
  <si>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</si>
  <si>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</si>
  <si>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</si>
  <si>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</si>
  <si>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</si>
  <si>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</si>
  <si>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</si>
  <si>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</si>
  <si>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</si>
  <si>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</si>
  <si>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</si>
  <si>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</si>
  <si>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</si>
  <si>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</si>
  <si>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</si>
  <si>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</si>
  <si>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</si>
  <si>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</si>
  <si>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</si>
  <si>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</si>
  <si>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</si>
  <si>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</si>
  <si>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</si>
  <si>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</si>
  <si>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</si>
  <si>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</si>
  <si>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</si>
  <si>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</si>
  <si>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</si>
  <si>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</si>
  <si>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</si>
  <si>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</si>
  <si>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</si>
  <si>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</si>
  <si>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</si>
  <si>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</si>
  <si>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</si>
  <si>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</si>
  <si>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</si>
  <si>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</si>
  <si>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</si>
  <si>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</si>
  <si>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</si>
  <si>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</si>
  <si>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</si>
  <si>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</si>
  <si>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</si>
  <si>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</si>
  <si>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</si>
  <si>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</si>
  <si>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</si>
  <si>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</si>
  <si>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</si>
  <si>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</si>
  <si>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</si>
  <si>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</si>
  <si>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</si>
  <si>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</si>
  <si>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</si>
  <si>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</si>
  <si>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</si>
  <si>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</si>
  <si>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</si>
  <si>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</si>
  <si>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</si>
  <si>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</si>
  <si>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</si>
  <si>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</si>
  <si>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</si>
  <si>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</si>
  <si>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</si>
  <si>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</si>
  <si>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</si>
  <si>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</si>
  <si>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</si>
  <si>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</si>
  <si>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</si>
  <si>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</si>
  <si>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</si>
  <si>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</si>
  <si>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</si>
  <si>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</si>
  <si>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</si>
  <si>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</si>
  <si>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</si>
  <si>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</si>
  <si>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</si>
  <si>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</si>
  <si>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</si>
  <si>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</si>
  <si>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</si>
  <si>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</si>
  <si>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</si>
  <si>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</si>
  <si>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</si>
  <si>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</si>
  <si>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</si>
  <si>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</si>
  <si>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</si>
  <si>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</si>
  <si>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</si>
  <si>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</si>
  <si>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</si>
  <si>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</si>
  <si>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</si>
  <si>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</si>
  <si>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</si>
  <si>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</si>
  <si>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</si>
  <si>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</si>
  <si>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</si>
  <si>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</si>
  <si>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</si>
  <si>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</si>
  <si>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</si>
  <si>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</si>
  <si>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</si>
  <si>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</si>
  <si>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</si>
  <si>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</si>
  <si>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</si>
  <si>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</si>
  <si>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</si>
  <si>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</si>
  <si>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</si>
  <si>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</si>
  <si>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</si>
  <si>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</si>
  <si>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</si>
  <si>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</si>
  <si>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</si>
  <si>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</si>
  <si>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</si>
  <si>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</si>
  <si>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</si>
  <si>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</si>
  <si>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</si>
  <si>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</si>
  <si>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</si>
  <si>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</si>
  <si>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</si>
  <si>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</si>
  <si>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</si>
  <si>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</si>
  <si>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</si>
  <si>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</si>
  <si>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</si>
  <si>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</si>
  <si>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</si>
  <si>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</si>
  <si>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</si>
  <si>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</si>
  <si>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</si>
  <si>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</si>
  <si>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</si>
  <si>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</si>
  <si>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</si>
  <si>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</si>
  <si>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</si>
  <si>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</si>
  <si>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</si>
  <si>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</si>
  <si>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</si>
  <si>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</si>
  <si>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</si>
  <si>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</si>
  <si>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</si>
  <si>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</si>
  <si>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</si>
  <si>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</si>
  <si>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</si>
  <si>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</si>
  <si>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</si>
  <si>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</si>
  <si>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</si>
  <si>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</si>
  <si>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</si>
  <si>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</si>
  <si>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</si>
  <si>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</si>
  <si>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</si>
  <si>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</si>
  <si>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</si>
  <si>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</si>
  <si>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</si>
  <si>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</si>
  <si>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</si>
  <si>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</si>
  <si>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</si>
  <si>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</si>
  <si>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</si>
  <si>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</si>
  <si>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</si>
  <si>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</si>
  <si>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</si>
  <si>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</si>
  <si>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</si>
  <si>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</si>
  <si>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</si>
  <si>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</si>
  <si>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</si>
  <si>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</si>
  <si>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</si>
  <si>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</si>
  <si>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</si>
  <si>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</si>
  <si>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</si>
  <si>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</si>
  <si>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</si>
  <si>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</si>
  <si>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</si>
  <si>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</si>
  <si>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</si>
  <si>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</si>
  <si>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</si>
  <si>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</si>
  <si>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</si>
  <si>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</si>
  <si>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</si>
  <si>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</si>
  <si>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</si>
  <si>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</si>
  <si>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</si>
  <si>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</si>
  <si>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</si>
  <si>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</si>
  <si>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</si>
  <si>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</si>
  <si>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</si>
  <si>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</si>
  <si>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</si>
  <si>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</si>
  <si>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</si>
  <si>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</si>
  <si>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</si>
  <si>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</si>
  <si>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</si>
  <si>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</si>
  <si>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</si>
  <si>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</si>
  <si>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</si>
  <si>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</si>
  <si>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</si>
  <si>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</si>
  <si>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</si>
  <si>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</si>
  <si>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</si>
  <si>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</si>
  <si>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</si>
  <si>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</si>
  <si>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</si>
  <si>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</si>
  <si>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</si>
  <si>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</si>
  <si>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</si>
  <si>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</si>
  <si>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</si>
  <si>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</si>
  <si>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</si>
  <si>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</si>
  <si>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</si>
  <si>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</si>
  <si>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</si>
  <si>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</si>
  <si>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</si>
  <si>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</si>
  <si>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</si>
  <si>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</si>
  <si>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</si>
  <si>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</si>
  <si>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</si>
  <si>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</si>
  <si>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</si>
  <si>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</si>
  <si>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</si>
  <si>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</si>
  <si>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</si>
  <si>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</si>
  <si>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</si>
  <si>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</si>
  <si>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</si>
  <si>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</si>
  <si>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</si>
  <si>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</si>
  <si>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</si>
  <si>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</si>
  <si>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</si>
  <si>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</si>
  <si>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</si>
  <si>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</si>
  <si>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</si>
  <si>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</si>
  <si>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</si>
  <si>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</si>
  <si>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</si>
  <si>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</si>
  <si>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</si>
  <si>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</si>
  <si>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</si>
  <si>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</si>
  <si>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</si>
  <si>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</si>
  <si>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</si>
  <si>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</si>
  <si>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</si>
  <si>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</si>
  <si>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</si>
  <si>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</si>
  <si>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</si>
  <si>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</si>
  <si>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</si>
  <si>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</si>
  <si>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</si>
  <si>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</si>
  <si>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</si>
  <si>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</si>
  <si>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</si>
  <si>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</si>
  <si>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</si>
  <si>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</si>
  <si>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</si>
  <si>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</si>
  <si>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</si>
  <si>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</si>
  <si>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</si>
  <si>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</si>
  <si>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</si>
  <si>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</si>
  <si>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</si>
  <si>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</si>
  <si>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</si>
  <si>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</si>
  <si>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</si>
  <si>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</si>
  <si>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</si>
  <si>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</si>
  <si>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</si>
  <si>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</si>
  <si>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</si>
  <si>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</si>
  <si>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</si>
  <si>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</si>
  <si>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</si>
  <si>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</si>
  <si>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</si>
  <si>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</si>
  <si>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</si>
  <si>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</si>
  <si>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</si>
  <si>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</si>
  <si>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</si>
  <si>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</si>
  <si>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</si>
  <si>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</si>
  <si>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</si>
  <si>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</si>
  <si>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</si>
  <si>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</si>
  <si>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</si>
  <si>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</si>
  <si>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</si>
  <si>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</si>
  <si>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</si>
  <si>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</si>
  <si>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</si>
  <si>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</si>
  <si>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</si>
  <si>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</si>
  <si>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</si>
  <si>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</si>
  <si>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</si>
  <si>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</si>
  <si>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</si>
  <si>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</si>
  <si>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</si>
  <si>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</si>
  <si>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</si>
  <si>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</si>
  <si>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</si>
  <si>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</si>
  <si>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</si>
  <si>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</si>
  <si>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</si>
  <si>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</si>
  <si>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</si>
  <si>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</si>
  <si>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</si>
  <si>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</si>
  <si>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</si>
  <si>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</si>
  <si>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</si>
  <si>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</si>
  <si>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</si>
  <si>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</si>
  <si>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</si>
  <si>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</si>
  <si>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</si>
  <si>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</si>
  <si>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</si>
  <si>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</si>
  <si>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</si>
  <si>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</si>
  <si>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</si>
  <si>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</si>
  <si>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</si>
  <si>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</si>
  <si>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</si>
  <si>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</si>
  <si>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</si>
  <si>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</si>
  <si>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</si>
  <si>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</si>
  <si>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</si>
  <si>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</si>
  <si>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</si>
  <si>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</si>
  <si>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</si>
  <si>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</si>
  <si>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</si>
  <si>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</si>
  <si>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</si>
  <si>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</si>
  <si>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</si>
  <si>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</si>
  <si>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</si>
  <si>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</si>
  <si>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</si>
  <si>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</si>
  <si>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</si>
  <si>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</si>
  <si>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</si>
  <si>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</si>
  <si>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</si>
  <si>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</si>
  <si>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</si>
  <si>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</si>
  <si>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</si>
  <si>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</si>
  <si>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</si>
  <si>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</si>
  <si>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</si>
  <si>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</si>
  <si>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</si>
  <si>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</si>
  <si>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</si>
  <si>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</si>
  <si>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</si>
  <si>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</si>
  <si>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</si>
  <si>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</si>
  <si>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</si>
  <si>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</si>
  <si>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</si>
  <si>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</si>
  <si>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</si>
  <si>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</si>
  <si>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</si>
  <si>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</si>
  <si>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</si>
  <si>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</si>
  <si>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</si>
  <si>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</si>
  <si>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</si>
  <si>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</si>
  <si>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</si>
  <si>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</si>
  <si>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</si>
  <si>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</si>
  <si>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</si>
  <si>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</si>
  <si>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</si>
  <si>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</si>
  <si>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</si>
  <si>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</si>
  <si>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</si>
  <si>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</si>
  <si>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</si>
  <si>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</si>
  <si>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</si>
  <si>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</si>
  <si>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</si>
  <si>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</si>
  <si>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</si>
  <si>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</si>
  <si>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</si>
  <si>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</si>
  <si>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</si>
  <si>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</si>
  <si>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</si>
  <si>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</si>
  <si>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</si>
  <si>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</si>
  <si>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</si>
  <si>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</si>
  <si>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</si>
  <si>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</si>
  <si>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</si>
  <si>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</si>
  <si>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</si>
  <si>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</si>
  <si>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</si>
  <si>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</si>
  <si>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</si>
  <si>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</si>
  <si>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</si>
  <si>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</si>
  <si>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</si>
  <si>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</si>
  <si>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</si>
  <si>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</si>
  <si>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</si>
  <si>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</si>
  <si>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</si>
  <si>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</si>
  <si>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</si>
  <si>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</si>
  <si>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</si>
  <si>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</si>
  <si>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</si>
  <si>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</si>
  <si>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</si>
  <si>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</si>
  <si>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</si>
  <si>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</si>
  <si>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</si>
  <si>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</si>
  <si>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</si>
  <si>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</si>
  <si>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</si>
  <si>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</si>
  <si>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</si>
  <si>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</si>
  <si>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</si>
  <si>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</si>
  <si>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</si>
  <si>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</si>
  <si>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</si>
  <si>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</si>
  <si>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</si>
  <si>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</si>
  <si>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</si>
  <si>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</si>
  <si>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</si>
  <si>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</si>
  <si>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</si>
  <si>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</si>
  <si>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</si>
  <si>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</si>
  <si>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</si>
  <si>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</si>
  <si>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</si>
  <si>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</si>
  <si>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</si>
  <si>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</si>
  <si>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</si>
  <si>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</si>
  <si>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</si>
  <si>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</si>
  <si>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</si>
  <si>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</si>
  <si>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</si>
  <si>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</si>
  <si>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</si>
  <si>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</si>
  <si>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</si>
  <si>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</si>
  <si>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</si>
  <si>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</si>
  <si>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</si>
  <si>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</si>
  <si>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</si>
  <si>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</si>
  <si>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</si>
  <si>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</si>
  <si>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</si>
  <si>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</si>
  <si>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</si>
  <si>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</si>
  <si>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</si>
  <si>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</si>
  <si>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</si>
  <si>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</si>
  <si>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</si>
  <si>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</si>
  <si>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</si>
  <si>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</si>
  <si>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</si>
  <si>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</si>
  <si>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</si>
  <si>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</si>
  <si>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</si>
  <si>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</si>
  <si>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</si>
  <si>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</si>
  <si>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</si>
  <si>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</si>
  <si>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</si>
  <si>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</si>
  <si>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</si>
  <si>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</si>
  <si>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</si>
  <si>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</si>
  <si>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</si>
  <si>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</si>
  <si>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</si>
  <si>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</si>
  <si>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</si>
  <si>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</si>
  <si>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</si>
  <si>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</si>
  <si>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</si>
  <si>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</si>
  <si>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</si>
  <si>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</si>
  <si>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</si>
  <si>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</si>
  <si>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</si>
  <si>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</si>
  <si>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</si>
  <si>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</si>
  <si>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</si>
  <si>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</si>
  <si>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</si>
  <si>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</si>
  <si>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</si>
  <si>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</si>
  <si>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</si>
  <si>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</si>
  <si>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</si>
  <si>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</si>
  <si>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</si>
  <si>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</si>
  <si>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</si>
  <si>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</si>
  <si>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</si>
  <si>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</si>
  <si>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</si>
  <si>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</si>
  <si>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</si>
  <si>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</si>
  <si>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</si>
  <si>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</si>
  <si>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</si>
  <si>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</si>
  <si>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</si>
  <si>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</si>
  <si>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</si>
  <si>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</si>
  <si>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</si>
  <si>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</si>
  <si>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</si>
  <si>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</si>
  <si>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</si>
  <si>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</si>
  <si>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</si>
  <si>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</si>
  <si>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</si>
  <si>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</si>
  <si>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</si>
  <si>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</si>
  <si>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</si>
  <si>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</si>
  <si>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</si>
  <si>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</si>
  <si>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</si>
  <si>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</si>
  <si>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</si>
  <si>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</si>
  <si>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</si>
  <si>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</si>
  <si>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</si>
  <si>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</si>
  <si>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</si>
  <si>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</si>
  <si>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</si>
  <si>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</si>
  <si>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</si>
  <si>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</si>
  <si>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</si>
  <si>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</si>
  <si>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</si>
  <si>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</si>
  <si>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</si>
  <si>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</si>
  <si>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</si>
  <si>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</si>
  <si>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</si>
  <si>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</si>
  <si>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</si>
  <si>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</si>
  <si>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</si>
  <si>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</si>
  <si>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</si>
  <si>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</si>
  <si>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</si>
  <si>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</si>
  <si>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</si>
  <si>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</si>
  <si>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</si>
  <si>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</si>
  <si>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</si>
  <si>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</si>
  <si>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</si>
  <si>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</si>
  <si>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</si>
  <si>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</si>
  <si>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</si>
  <si>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</si>
  <si>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</si>
  <si>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</si>
  <si>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</si>
  <si>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</si>
  <si>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</si>
  <si>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</si>
  <si>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</si>
  <si>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</si>
  <si>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</si>
  <si>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</si>
  <si>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</si>
  <si>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</si>
  <si>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</si>
  <si>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</si>
  <si>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</si>
  <si>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</si>
  <si>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</si>
  <si>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</si>
  <si>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</si>
  <si>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</si>
  <si>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</si>
  <si>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</si>
  <si>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</si>
  <si>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</si>
  <si>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</si>
  <si>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</si>
  <si>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</si>
  <si>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</si>
  <si>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</si>
  <si>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</si>
  <si>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</si>
  <si>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</si>
  <si>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</si>
  <si>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</si>
  <si>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</si>
  <si>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</si>
  <si>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</si>
  <si>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</si>
  <si>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</si>
  <si>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</si>
  <si>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</si>
  <si>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</si>
  <si>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</si>
  <si>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</si>
  <si>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</si>
  <si>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</si>
  <si>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</si>
  <si>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</si>
  <si>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</si>
  <si>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</si>
  <si>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</si>
  <si>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</si>
  <si>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</si>
  <si>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</si>
  <si>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</si>
  <si>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</si>
  <si>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</si>
  <si>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</si>
  <si>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</si>
  <si>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</si>
  <si>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</si>
  <si>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</si>
  <si>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</si>
  <si>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</si>
  <si>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</si>
  <si>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</si>
  <si>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</si>
  <si>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</si>
  <si>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</si>
  <si>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</si>
  <si>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</si>
  <si>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</si>
  <si>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</si>
  <si>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</si>
  <si>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</si>
  <si>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</si>
  <si>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</si>
  <si>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</si>
  <si>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</si>
  <si>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</si>
  <si>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</si>
  <si>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</si>
  <si>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</si>
  <si>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</si>
  <si>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</si>
  <si>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</si>
  <si>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</si>
  <si>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</si>
  <si>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</si>
  <si>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</si>
  <si>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</si>
  <si>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</si>
  <si>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</si>
  <si>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</si>
  <si>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</si>
  <si>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</si>
  <si>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</si>
  <si>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</si>
  <si>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</si>
  <si>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</si>
  <si>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</si>
  <si>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</si>
  <si>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</si>
  <si>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</si>
  <si>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</si>
  <si>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</si>
  <si>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</si>
  <si>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</si>
  <si>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</si>
  <si>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</si>
  <si>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</si>
  <si>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</si>
  <si>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</si>
  <si>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</si>
  <si>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</si>
  <si>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</si>
  <si>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</si>
  <si>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</si>
  <si>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</si>
  <si>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</si>
  <si>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</si>
  <si>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</si>
  <si>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</si>
  <si>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</si>
  <si>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</si>
  <si>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</si>
  <si>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</si>
  <si>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</si>
  <si>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</si>
  <si>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</si>
  <si>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</si>
  <si>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</si>
  <si>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</si>
  <si>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</si>
  <si>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</si>
  <si>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</si>
  <si>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</si>
  <si>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</si>
  <si>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</si>
  <si>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</si>
  <si>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</si>
  <si>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</si>
  <si>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</si>
  <si>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</si>
  <si>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</si>
  <si>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</si>
  <si>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</si>
  <si>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</si>
  <si>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</si>
  <si>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</si>
  <si>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</si>
  <si>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</si>
  <si>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</si>
  <si>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</si>
  <si>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</si>
  <si>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</si>
  <si>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</si>
  <si>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</si>
  <si>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</si>
  <si>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</si>
  <si>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</si>
  <si>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</si>
  <si>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</si>
  <si>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</si>
  <si>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</si>
  <si>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</si>
  <si>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</si>
  <si>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</si>
  <si>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</si>
  <si>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</si>
  <si>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</si>
  <si>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</si>
  <si>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</si>
  <si>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</si>
  <si>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</si>
  <si>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</si>
  <si>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</si>
  <si>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</si>
  <si>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</si>
  <si>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</si>
  <si>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</si>
  <si>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</si>
  <si>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</si>
  <si>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</si>
  <si>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</si>
  <si>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</si>
  <si>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</si>
  <si>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</si>
  <si>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</si>
  <si>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</si>
  <si>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</si>
  <si>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</si>
  <si>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</si>
  <si>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</si>
  <si>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</si>
  <si>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</si>
  <si>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</si>
  <si>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</si>
  <si>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</si>
  <si>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</si>
  <si>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</si>
  <si>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</si>
  <si>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</si>
  <si>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</si>
  <si>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</si>
  <si>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</si>
  <si>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</si>
  <si>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</si>
  <si>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</si>
  <si>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</si>
  <si>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</si>
  <si>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</si>
  <si>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</si>
  <si>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</si>
  <si>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</si>
  <si>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</si>
  <si>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</si>
  <si>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</si>
  <si>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</si>
  <si>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</si>
  <si>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</si>
  <si>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</si>
  <si>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</si>
  <si>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</si>
  <si>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</si>
  <si>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</si>
  <si>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</si>
  <si>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</si>
  <si>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</si>
  <si>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</si>
  <si>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</si>
  <si>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</si>
  <si>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</si>
  <si>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</si>
  <si>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</si>
  <si>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</si>
  <si>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</si>
  <si>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</si>
  <si>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</si>
  <si>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</si>
  <si>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</si>
  <si>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</si>
  <si>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</si>
  <si>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</si>
  <si>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</si>
  <si>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</si>
  <si>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</si>
  <si>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</si>
  <si>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</si>
  <si>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</si>
  <si>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</si>
  <si>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</si>
  <si>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</si>
  <si>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</si>
  <si>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</si>
  <si>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</si>
  <si>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</si>
  <si>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</si>
  <si>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</si>
  <si>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</si>
  <si>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</si>
  <si>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</si>
  <si>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</si>
  <si>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</si>
  <si>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</si>
  <si>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</si>
  <si>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</si>
  <si>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</si>
  <si>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</si>
  <si>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</si>
  <si>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</si>
  <si>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</si>
  <si>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</si>
  <si>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</si>
  <si>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</si>
  <si>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</si>
  <si>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</si>
  <si>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</si>
  <si>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</si>
  <si>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</si>
  <si>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</si>
  <si>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</si>
  <si>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</si>
  <si>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</si>
  <si>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</si>
  <si>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</si>
  <si>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</si>
  <si>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</si>
  <si>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</si>
  <si>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</si>
  <si>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</si>
  <si>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</si>
  <si>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</si>
  <si>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</si>
  <si>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</si>
  <si>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</si>
  <si>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</si>
  <si>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</si>
  <si>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</si>
  <si>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</si>
  <si>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</si>
  <si>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</si>
  <si>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</si>
  <si>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</si>
  <si>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</si>
  <si>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</si>
  <si>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</si>
  <si>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</si>
  <si>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</si>
  <si>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</si>
  <si>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</si>
  <si>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</si>
  <si>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</si>
  <si>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</si>
  <si>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</si>
  <si>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</si>
  <si>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</si>
  <si>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</si>
  <si>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</si>
  <si>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</si>
  <si>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</si>
  <si>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</si>
  <si>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</si>
  <si>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</si>
  <si>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</si>
  <si>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</si>
  <si>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</si>
  <si>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</si>
  <si>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</si>
  <si>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</si>
  <si>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</si>
  <si>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</si>
  <si>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</si>
  <si>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</si>
  <si>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</si>
  <si>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</si>
  <si>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</si>
  <si>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</si>
  <si>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</si>
  <si>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</si>
  <si>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</si>
  <si>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</si>
  <si>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</si>
  <si>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</si>
  <si>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</si>
  <si>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</si>
  <si>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</si>
  <si>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</si>
  <si>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</si>
  <si>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</si>
  <si>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</si>
  <si>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</si>
  <si>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</si>
  <si>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</si>
  <si>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</si>
  <si>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</si>
  <si>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</si>
  <si>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</si>
  <si>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</si>
  <si>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</si>
  <si>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</si>
  <si>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</si>
  <si>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</si>
  <si>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</si>
  <si>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</si>
  <si>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</si>
  <si>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</si>
  <si>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</si>
  <si>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</si>
  <si>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</si>
  <si>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</si>
  <si>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</si>
  <si>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</si>
  <si>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</si>
  <si>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</si>
  <si>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</si>
  <si>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</si>
  <si>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</si>
  <si>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</si>
  <si>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</si>
  <si>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</si>
  <si>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</si>
  <si>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</si>
  <si>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</si>
  <si>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</si>
  <si>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</si>
  <si>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</si>
  <si>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</si>
  <si>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</si>
  <si>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</si>
  <si>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</si>
  <si>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</si>
  <si>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</si>
  <si>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</si>
  <si>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</si>
  <si>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</si>
  <si>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</si>
  <si>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</si>
  <si>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</si>
  <si>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</si>
  <si>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</si>
  <si>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</si>
  <si>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</si>
  <si>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</si>
  <si>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</si>
  <si>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</si>
  <si>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</si>
  <si>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</si>
  <si>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</si>
  <si>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</si>
  <si>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</si>
  <si>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</si>
  <si>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</si>
  <si>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</si>
  <si>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</si>
  <si>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</si>
  <si>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</si>
  <si>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</si>
  <si>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</si>
  <si>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</si>
  <si>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</si>
  <si>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</si>
  <si>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</si>
  <si>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</si>
  <si>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</si>
  <si>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</si>
  <si>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</si>
  <si>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</si>
  <si>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</si>
  <si>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</si>
  <si>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</si>
  <si>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</si>
  <si>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</si>
  <si>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</si>
  <si>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</si>
  <si>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</si>
  <si>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</si>
  <si>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</si>
  <si>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</si>
  <si>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</si>
  <si>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</si>
  <si>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</si>
  <si>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</si>
  <si>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</si>
  <si>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</si>
  <si>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</si>
  <si>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</si>
  <si>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</si>
  <si>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</si>
  <si>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</si>
  <si>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</si>
  <si>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</si>
  <si>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</si>
  <si>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</si>
  <si>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</si>
  <si>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</si>
  <si>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</si>
  <si>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</si>
  <si>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</si>
  <si>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</si>
  <si>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</si>
  <si>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</si>
  <si>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</si>
  <si>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</si>
  <si>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</si>
  <si>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</si>
  <si>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</si>
  <si>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</si>
  <si>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</si>
  <si>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</si>
  <si>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</si>
  <si>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</si>
  <si>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</si>
  <si>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</si>
  <si>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</si>
  <si>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</si>
  <si>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</si>
  <si>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</si>
  <si>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</si>
  <si>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</si>
  <si>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</si>
  <si>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</si>
  <si>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</si>
  <si>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</si>
  <si>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</si>
  <si>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</si>
  <si>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</si>
  <si>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</si>
  <si>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</si>
  <si>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</si>
  <si>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</si>
  <si>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</si>
  <si>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</si>
  <si>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</si>
  <si>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</si>
  <si>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</si>
  <si>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</si>
  <si>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</si>
  <si>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</si>
  <si>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</si>
  <si>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</si>
  <si>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</si>
  <si>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</si>
  <si>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</si>
  <si>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</si>
  <si>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</si>
  <si>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</si>
  <si>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</si>
  <si>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</si>
  <si>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</si>
  <si>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</si>
  <si>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</si>
  <si>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</si>
  <si>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</si>
  <si>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</si>
  <si>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</si>
  <si>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</si>
  <si>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</si>
  <si>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</si>
  <si>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</si>
  <si>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</si>
  <si>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</si>
  <si>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</si>
  <si>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</si>
  <si>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</si>
  <si>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</si>
  <si>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</si>
  <si>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</si>
  <si>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</si>
  <si>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</si>
  <si>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</si>
  <si>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</si>
  <si>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</si>
  <si>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</si>
  <si>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</si>
  <si>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</si>
  <si>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</si>
  <si>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</si>
  <si>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</si>
  <si>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</si>
  <si>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</si>
  <si>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</si>
  <si>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</si>
  <si>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</si>
  <si>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</si>
  <si>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</si>
  <si>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</si>
  <si>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</si>
  <si>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</si>
  <si>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</si>
  <si>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</si>
  <si>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</si>
  <si>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</si>
  <si>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</si>
  <si>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</si>
  <si>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</si>
  <si>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</si>
  <si>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</si>
  <si>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</si>
  <si>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</si>
  <si>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</si>
  <si>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</si>
  <si>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</si>
  <si>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</si>
  <si>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</si>
  <si>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</si>
  <si>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</si>
  <si>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</si>
  <si>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</si>
  <si>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</si>
  <si>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</si>
  <si>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</si>
  <si>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</si>
  <si>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</si>
  <si>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</si>
  <si>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</si>
  <si>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</si>
  <si>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</si>
  <si>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</si>
  <si>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</si>
  <si>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</si>
  <si>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</si>
  <si>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</si>
  <si>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</si>
  <si>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</si>
  <si>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</si>
  <si>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</si>
  <si>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</si>
  <si>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</si>
  <si>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</si>
  <si>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</si>
  <si>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</si>
  <si>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</si>
  <si>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</si>
  <si>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</si>
  <si>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</si>
  <si>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</si>
  <si>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</si>
  <si>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</si>
  <si>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</si>
  <si>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</si>
  <si>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</si>
  <si>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</si>
  <si>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</si>
  <si>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</si>
  <si>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</si>
  <si>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</si>
  <si>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</si>
  <si>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</si>
  <si>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</si>
  <si>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</si>
  <si>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</si>
  <si>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</si>
  <si>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</si>
  <si>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</si>
  <si>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</si>
  <si>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</si>
  <si>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</si>
  <si>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</si>
  <si>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</si>
  <si>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</si>
  <si>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</si>
  <si>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</si>
  <si>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</si>
  <si>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</si>
  <si>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</si>
  <si>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</si>
  <si>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</si>
  <si>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</si>
  <si>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</si>
  <si>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</si>
  <si>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</si>
  <si>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</si>
  <si>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</si>
  <si>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</si>
  <si>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</si>
  <si>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</si>
  <si>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</si>
  <si>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</si>
  <si>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</si>
  <si>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</si>
  <si>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</si>
  <si>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</si>
  <si>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</si>
  <si>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</si>
  <si>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</si>
  <si>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</si>
  <si>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</si>
  <si>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</si>
  <si>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</si>
  <si>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</si>
  <si>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</si>
  <si>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</si>
  <si>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</si>
  <si>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</si>
  <si>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</si>
  <si>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</si>
  <si>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</si>
  <si>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</si>
  <si>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</si>
  <si>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</si>
  <si>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</si>
  <si>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</si>
  <si>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</si>
  <si>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</si>
  <si>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</si>
  <si>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</si>
  <si>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</si>
  <si>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</si>
  <si>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</si>
  <si>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</si>
  <si>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</si>
  <si>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</si>
  <si>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</si>
  <si>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</si>
  <si>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</si>
  <si>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</si>
  <si>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</si>
  <si>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</si>
  <si>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</si>
  <si>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</si>
  <si>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</si>
  <si>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</si>
  <si>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</si>
  <si>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</si>
  <si>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</si>
  <si>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</si>
  <si>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</si>
  <si>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</si>
  <si>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</si>
  <si>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</si>
  <si>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</si>
  <si>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</si>
  <si>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</si>
  <si>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</si>
  <si>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</si>
  <si>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</si>
  <si>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</si>
  <si>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</si>
  <si>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</si>
  <si>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</si>
  <si>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</si>
  <si>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</si>
  <si>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</si>
  <si>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</si>
  <si>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</si>
  <si>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</si>
  <si>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</si>
  <si>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</si>
  <si>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</si>
  <si>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</si>
  <si>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</si>
  <si>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</si>
  <si>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</si>
  <si>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</si>
  <si>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</si>
  <si>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</si>
  <si>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</si>
  <si>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</si>
  <si>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</si>
  <si>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</si>
  <si>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</si>
  <si>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</si>
  <si>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</si>
  <si>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</si>
  <si>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</si>
  <si>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</si>
  <si>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</si>
  <si>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</si>
  <si>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</si>
  <si>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</si>
  <si>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</si>
  <si>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</si>
  <si>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</si>
  <si>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</si>
  <si>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</si>
  <si>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</si>
  <si>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</si>
  <si>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</si>
  <si>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</si>
  <si>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</si>
  <si>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</si>
  <si>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</si>
  <si>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</si>
  <si>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</si>
  <si>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</si>
  <si>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</si>
  <si>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</si>
  <si>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</si>
  <si>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</si>
  <si>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</si>
  <si>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</si>
  <si>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</si>
  <si>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</si>
  <si>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</si>
  <si>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</si>
  <si>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</si>
  <si>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</si>
  <si>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</si>
  <si>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</si>
  <si>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</si>
  <si>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</si>
  <si>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</si>
  <si>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</si>
  <si>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</si>
  <si>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</si>
  <si>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</si>
  <si>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</si>
  <si>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</si>
  <si>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</si>
  <si>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</si>
  <si>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</si>
  <si>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</si>
  <si>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</si>
  <si>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</si>
  <si>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</si>
  <si>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</si>
  <si>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</si>
  <si>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</si>
  <si>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</si>
  <si>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</si>
  <si>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</si>
  <si>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</si>
  <si>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</si>
  <si>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</si>
  <si>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</si>
  <si>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</si>
  <si>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</si>
  <si>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</si>
  <si>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</si>
  <si>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</si>
  <si>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</si>
  <si>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</si>
  <si>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</si>
  <si>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</si>
  <si>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</si>
  <si>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</si>
  <si>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</si>
  <si>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</si>
  <si>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</si>
  <si>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</si>
  <si>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</si>
  <si>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</si>
  <si>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</si>
  <si>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</si>
  <si>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</si>
  <si>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</si>
  <si>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</si>
  <si>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</si>
  <si>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</si>
  <si>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</si>
  <si>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</si>
  <si>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</si>
  <si>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</si>
  <si>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</si>
  <si>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</si>
  <si>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</si>
  <si>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</si>
  <si>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</si>
  <si>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</si>
  <si>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</si>
  <si>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</si>
  <si>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</si>
  <si>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</si>
  <si>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</si>
  <si>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</si>
  <si>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</si>
  <si>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</si>
  <si>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</si>
  <si>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</si>
  <si>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</si>
  <si>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</si>
  <si>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</si>
  <si>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</si>
  <si>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</si>
  <si>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</si>
  <si>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</si>
  <si>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</si>
  <si>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</si>
  <si>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</si>
  <si>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</si>
  <si>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</si>
  <si>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</si>
  <si>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</si>
  <si>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</si>
  <si>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</si>
  <si>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</si>
  <si>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</si>
  <si>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</si>
  <si>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</si>
  <si>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</si>
  <si>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</si>
  <si>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</si>
  <si>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</si>
  <si>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</si>
  <si>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</si>
  <si>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</si>
  <si>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</si>
  <si>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</si>
  <si>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</si>
  <si>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</si>
  <si>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</si>
  <si>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</si>
  <si>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</si>
  <si>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</si>
  <si>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</si>
  <si>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</si>
  <si>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</si>
  <si>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</si>
  <si>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</si>
  <si>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</si>
  <si>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</si>
  <si>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</si>
  <si>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</si>
  <si>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</si>
  <si>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</si>
  <si>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</si>
  <si>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</si>
  <si>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</si>
  <si>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</si>
  <si>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</si>
  <si>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</si>
  <si>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</si>
  <si>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</si>
  <si>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</si>
  <si>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</si>
  <si>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</si>
  <si>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</si>
  <si>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</si>
  <si>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</si>
  <si>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</si>
  <si>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</si>
  <si>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</si>
  <si>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</si>
  <si>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</si>
  <si>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</si>
  <si>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</si>
  <si>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</si>
  <si>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</si>
  <si>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</si>
  <si>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</si>
  <si>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</si>
  <si>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</si>
  <si>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</si>
  <si>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</si>
  <si>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</si>
  <si>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</si>
  <si>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</si>
  <si>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</si>
  <si>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</si>
  <si>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</si>
  <si>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</si>
  <si>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</si>
  <si>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</si>
  <si>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</si>
  <si>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</si>
  <si>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</si>
  <si>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</si>
  <si>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</si>
  <si>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</si>
  <si>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</si>
  <si>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</si>
  <si>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</si>
  <si>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</si>
  <si>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</si>
  <si>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</si>
  <si>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</si>
  <si>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</si>
  <si>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</si>
  <si>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</si>
  <si>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</si>
  <si>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</si>
  <si>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</si>
  <si>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</si>
  <si>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</si>
  <si>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</si>
  <si>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</si>
  <si>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</si>
  <si>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</si>
  <si>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</si>
  <si>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</si>
  <si>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</si>
  <si>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</si>
  <si>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</si>
  <si>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</si>
  <si>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</si>
  <si>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</si>
  <si>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</si>
  <si>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</si>
  <si>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</si>
  <si>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</si>
  <si>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</si>
  <si>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</si>
  <si>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</si>
  <si>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</si>
  <si>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</si>
  <si>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</si>
  <si>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</si>
  <si>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</si>
  <si>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</si>
  <si>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</si>
  <si>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</si>
  <si>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</si>
  <si>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</si>
  <si>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</si>
  <si>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</si>
  <si>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</si>
  <si>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</si>
  <si>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</si>
  <si>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</si>
  <si>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</si>
  <si>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</si>
  <si>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</si>
  <si>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</si>
  <si>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</si>
  <si>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</si>
  <si>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</si>
  <si>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</si>
  <si>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</si>
  <si>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</si>
  <si>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</si>
  <si>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</si>
  <si>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</si>
  <si>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</si>
  <si>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</si>
  <si>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</si>
  <si>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</si>
  <si>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</si>
  <si>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</si>
  <si>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</si>
  <si>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</si>
  <si>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</si>
  <si>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</si>
  <si>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</si>
  <si>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</si>
  <si>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</si>
  <si>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</si>
  <si>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</si>
  <si>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</si>
  <si>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</si>
  <si>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</si>
  <si>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</si>
  <si>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</si>
  <si>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</si>
  <si>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</si>
  <si>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</si>
  <si>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</si>
  <si>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</si>
  <si>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</si>
  <si>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</si>
  <si>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</si>
  <si>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</si>
  <si>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</si>
  <si>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</si>
  <si>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</si>
  <si>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</si>
  <si>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</si>
  <si>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</si>
  <si>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</si>
  <si>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</si>
  <si>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</si>
  <si>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</si>
  <si>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</si>
  <si>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</si>
  <si>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</si>
  <si>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</si>
  <si>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</si>
  <si>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</si>
  <si>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</si>
  <si>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</si>
  <si>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</si>
  <si>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</si>
  <si>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</si>
  <si>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</si>
  <si>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</si>
  <si>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</si>
  <si>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</si>
  <si>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</si>
  <si>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</si>
  <si>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</si>
  <si>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</si>
  <si>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</si>
  <si>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</si>
  <si>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</si>
  <si>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</si>
  <si>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</si>
  <si>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</si>
  <si>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</si>
  <si>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</si>
  <si>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</si>
  <si>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</si>
  <si>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</si>
  <si>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</si>
  <si>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</si>
  <si>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</si>
  <si>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</si>
  <si>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</si>
  <si>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</si>
  <si>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</si>
  <si>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</si>
  <si>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</si>
  <si>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</si>
  <si>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</si>
  <si>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</si>
  <si>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</si>
  <si>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</si>
  <si>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</si>
  <si>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</si>
  <si>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</si>
  <si>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</si>
  <si>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</si>
  <si>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</si>
  <si>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</si>
  <si>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</si>
  <si>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</si>
  <si>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</si>
  <si>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</si>
  <si>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</si>
  <si>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</si>
  <si>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</si>
  <si>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</si>
  <si>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</si>
  <si>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</si>
  <si>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</si>
  <si>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</si>
  <si>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</si>
  <si>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</si>
  <si>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</si>
  <si>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</si>
  <si>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</si>
  <si>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</si>
  <si>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</si>
  <si>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</si>
  <si>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</si>
  <si>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</si>
  <si>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</si>
  <si>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</si>
  <si>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</si>
  <si>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</si>
  <si>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</si>
  <si>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</si>
  <si>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</si>
  <si>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</si>
  <si>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</si>
  <si>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</si>
  <si>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</si>
  <si>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</si>
  <si>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</si>
  <si>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</si>
  <si>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</si>
  <si>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</si>
  <si>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</si>
  <si>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</si>
  <si>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</si>
  <si>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</si>
  <si>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</si>
  <si>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</si>
  <si>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</si>
  <si>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</si>
  <si>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</si>
  <si>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</si>
  <si>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</si>
  <si>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</si>
  <si>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</si>
  <si>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</si>
  <si>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</si>
  <si>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</si>
  <si>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</si>
  <si>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</si>
  <si>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</si>
  <si>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</si>
  <si>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</si>
  <si>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</si>
  <si>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</si>
  <si>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</si>
  <si>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</si>
  <si>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</si>
  <si>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</si>
  <si>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</si>
  <si>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</si>
  <si>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</si>
  <si>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</si>
  <si>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</si>
  <si>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</si>
  <si>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</si>
  <si>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</si>
  <si>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</si>
  <si>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</si>
  <si>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</si>
  <si>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</si>
  <si>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</si>
  <si>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</si>
  <si>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</si>
  <si>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</si>
  <si>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</si>
  <si>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</si>
  <si>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</si>
  <si>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</si>
  <si>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</si>
  <si>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</si>
  <si>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</si>
  <si>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</si>
  <si>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</si>
  <si>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</si>
  <si>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</si>
  <si>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</si>
  <si>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</si>
  <si>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</si>
  <si>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</si>
  <si>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</si>
  <si>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</si>
  <si>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</si>
  <si>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</si>
  <si>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</si>
  <si>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</si>
  <si>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</si>
  <si>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</si>
  <si>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</si>
  <si>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</si>
  <si>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</si>
  <si>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</si>
  <si>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</si>
  <si>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</si>
  <si>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</si>
  <si>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</si>
  <si>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</si>
  <si>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</si>
  <si>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</si>
  <si>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</si>
  <si>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</si>
  <si>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</si>
  <si>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</si>
  <si>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</si>
  <si>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</si>
  <si>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</si>
  <si>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</si>
  <si>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</si>
  <si>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</si>
  <si>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</si>
  <si>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</si>
  <si>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</si>
  <si>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</si>
  <si>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</si>
  <si>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</si>
  <si>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</si>
  <si>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</si>
  <si>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</si>
  <si>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</si>
  <si>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</si>
  <si>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</si>
  <si>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</si>
  <si>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</si>
  <si>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</si>
  <si>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</si>
  <si>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</si>
  <si>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</si>
  <si>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</si>
  <si>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</si>
  <si>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</si>
  <si>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</si>
  <si>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</si>
  <si>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</si>
  <si>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</si>
  <si>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</si>
  <si>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</si>
  <si>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</si>
  <si>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</si>
  <si>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</si>
  <si>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</si>
  <si>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</si>
  <si>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</si>
  <si>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</si>
  <si>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</si>
  <si>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</si>
  <si>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</si>
  <si>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</si>
  <si>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</si>
  <si>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</si>
  <si>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</si>
  <si>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</si>
  <si>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</si>
  <si>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</si>
  <si>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</si>
  <si>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</si>
  <si>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</si>
  <si>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</si>
  <si>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</si>
  <si>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</si>
  <si>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</si>
  <si>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</si>
  <si>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</si>
  <si>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</si>
  <si>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</si>
  <si>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</si>
  <si>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</si>
  <si>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</si>
  <si>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</si>
  <si>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</si>
  <si>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</si>
  <si>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</si>
  <si>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</si>
  <si>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</si>
  <si>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</si>
  <si>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</si>
  <si>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</si>
  <si>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</si>
  <si>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</si>
  <si>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</si>
  <si>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</si>
  <si>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</si>
  <si>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</si>
  <si>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</si>
  <si>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</si>
  <si>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</si>
  <si>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</si>
  <si>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</si>
  <si>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</si>
  <si>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</si>
  <si>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</si>
  <si>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</si>
  <si>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</si>
  <si>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</si>
  <si>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</si>
  <si>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</si>
  <si>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</si>
  <si>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</si>
  <si>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</si>
  <si>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</si>
  <si>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</si>
  <si>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</si>
  <si>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</si>
  <si>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</si>
  <si>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</si>
  <si>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</si>
  <si>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</si>
  <si>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</si>
  <si>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</si>
  <si>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</si>
  <si>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</si>
  <si>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</si>
  <si>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</si>
  <si>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</si>
  <si>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</si>
  <si>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</si>
  <si>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</si>
  <si>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</si>
  <si>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</si>
  <si>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</si>
  <si>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</si>
  <si>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</si>
  <si>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</si>
  <si>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</si>
  <si>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</si>
  <si>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</si>
  <si>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</si>
  <si>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</si>
  <si>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</si>
  <si>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</si>
  <si>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</si>
  <si>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</si>
  <si>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</si>
  <si>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</si>
  <si>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</si>
  <si>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</si>
  <si>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</si>
  <si>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</si>
  <si>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</si>
  <si>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</si>
  <si>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</si>
  <si>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</si>
  <si>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</si>
  <si>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</si>
  <si>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</si>
  <si>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</si>
  <si>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</si>
  <si>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</si>
  <si>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</si>
  <si>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</si>
  <si>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</si>
  <si>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</si>
  <si>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</si>
  <si>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</si>
  <si>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</si>
  <si>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</si>
  <si>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</si>
  <si>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</si>
  <si>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</si>
  <si>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</si>
  <si>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</si>
  <si>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</si>
  <si>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</si>
  <si>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</si>
  <si>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</si>
  <si>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</si>
  <si>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</si>
  <si>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</si>
  <si>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</si>
  <si>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</si>
  <si>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</si>
  <si>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</si>
  <si>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</si>
  <si>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</si>
  <si>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</si>
  <si>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</si>
  <si>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</si>
  <si>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</si>
  <si>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</si>
  <si>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</si>
  <si>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</si>
  <si>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</si>
  <si>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</si>
  <si>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</si>
  <si>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</si>
  <si>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</si>
  <si>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</si>
  <si>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</si>
  <si>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</si>
  <si>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</si>
  <si>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</si>
  <si>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</si>
  <si>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</si>
  <si>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</si>
  <si>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</si>
  <si>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</si>
  <si>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</si>
  <si>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</si>
  <si>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</si>
  <si>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</si>
  <si>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</si>
  <si>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</si>
  <si>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</si>
  <si>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</si>
  <si>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</si>
  <si>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</si>
  <si>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</si>
  <si>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</si>
  <si>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</si>
  <si>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</si>
  <si>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</si>
  <si>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</si>
  <si>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</si>
  <si>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</si>
  <si>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</si>
  <si>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</si>
  <si>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</si>
  <si>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</si>
  <si>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</si>
  <si>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</si>
  <si>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</si>
  <si>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</si>
  <si>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</si>
  <si>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</si>
  <si>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</si>
  <si>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</si>
  <si>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</si>
  <si>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</si>
  <si>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</si>
  <si>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</si>
  <si>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</si>
  <si>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</si>
  <si>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</si>
  <si>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</si>
  <si>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</si>
  <si>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</si>
  <si>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</si>
  <si>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</si>
  <si>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</si>
  <si>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</si>
  <si>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</si>
  <si>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</si>
  <si>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</si>
  <si>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</si>
  <si>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</si>
  <si>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</si>
  <si>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</si>
  <si>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</si>
  <si>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</si>
  <si>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</si>
  <si>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</si>
  <si>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</si>
  <si>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</si>
  <si>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</si>
  <si>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</si>
  <si>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</si>
  <si>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</si>
  <si>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</si>
  <si>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</si>
  <si>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</si>
  <si>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</si>
  <si>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</si>
  <si>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</si>
  <si>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</si>
  <si>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</si>
  <si>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</si>
  <si>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</si>
  <si>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</si>
  <si>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</si>
  <si>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</si>
  <si>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</si>
  <si>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</si>
  <si>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</si>
  <si>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</si>
  <si>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</si>
  <si>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</si>
  <si>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</si>
  <si>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</si>
  <si>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</si>
  <si>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</si>
  <si>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</si>
  <si>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</si>
  <si>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</si>
  <si>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</si>
  <si>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</si>
  <si>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</si>
  <si>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</si>
  <si>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</si>
  <si>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</si>
  <si>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</si>
  <si>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</si>
  <si>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</si>
  <si>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</si>
  <si>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</si>
  <si>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</si>
  <si>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</si>
  <si>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</si>
  <si>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</si>
  <si>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</si>
  <si>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</si>
  <si>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</si>
  <si>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</si>
  <si>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</si>
  <si>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</si>
  <si>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</si>
  <si>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</si>
  <si>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</si>
  <si>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</si>
  <si>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</si>
  <si>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</si>
  <si>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</si>
  <si>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</si>
  <si>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</si>
  <si>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</si>
  <si>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</si>
  <si>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</si>
  <si>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</si>
  <si>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</si>
  <si>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</si>
  <si>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</si>
  <si>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</si>
  <si>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</si>
  <si>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</si>
  <si>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</si>
  <si>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</si>
  <si>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</si>
  <si>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</si>
  <si>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</si>
  <si>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</si>
  <si>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</si>
  <si>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</si>
  <si>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</si>
  <si>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</si>
  <si>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</si>
  <si>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</si>
  <si>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</si>
  <si>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</si>
  <si>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</si>
  <si>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</si>
  <si>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</si>
  <si>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</si>
  <si>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</si>
  <si>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</si>
  <si>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</si>
  <si>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</si>
  <si>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</si>
  <si>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</si>
  <si>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</si>
  <si>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</si>
  <si>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</si>
  <si>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</si>
  <si>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</si>
  <si>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</si>
  <si>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</si>
  <si>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</si>
  <si>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</si>
  <si>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</si>
  <si>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</si>
  <si>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</si>
  <si>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</si>
  <si>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</si>
  <si>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</si>
  <si>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</si>
  <si>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</si>
  <si>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</si>
  <si>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</si>
  <si>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</si>
  <si>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</si>
  <si>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</si>
  <si>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</si>
  <si>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</si>
  <si>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</si>
  <si>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</si>
  <si>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</si>
  <si>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</si>
  <si>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</si>
  <si>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</si>
  <si>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</si>
  <si>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</si>
  <si>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</si>
  <si>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</si>
  <si>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</si>
  <si>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</si>
  <si>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</si>
  <si>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</si>
  <si>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</si>
  <si>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</si>
  <si>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</si>
  <si>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</si>
  <si>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</si>
  <si>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</si>
  <si>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</si>
  <si>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</si>
  <si>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</si>
  <si>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</si>
  <si>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</si>
  <si>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</si>
  <si>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</si>
  <si>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</si>
  <si>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</si>
  <si>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</si>
  <si>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</si>
  <si>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</si>
  <si>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</si>
  <si>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</si>
  <si>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</si>
  <si>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</si>
  <si>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</si>
  <si>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</si>
  <si>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</si>
  <si>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</si>
  <si>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</si>
  <si>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</si>
  <si>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</si>
  <si>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</si>
  <si>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</si>
  <si>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</si>
  <si>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</si>
  <si>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</si>
  <si>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</si>
  <si>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</si>
  <si>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</si>
  <si>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</si>
  <si>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</si>
  <si>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</si>
  <si>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</si>
  <si>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</si>
  <si>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</si>
  <si>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</si>
  <si>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</si>
  <si>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</si>
  <si>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</si>
  <si>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</si>
  <si>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</si>
  <si>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</si>
  <si>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</si>
  <si>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</si>
  <si>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</si>
  <si>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</si>
  <si>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</si>
  <si>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</si>
  <si>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</si>
  <si>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</si>
  <si>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</si>
  <si>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</si>
  <si>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</si>
  <si>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</si>
  <si>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</si>
  <si>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</si>
  <si>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</si>
  <si>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</si>
  <si>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</si>
  <si>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</si>
  <si>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</si>
  <si>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</si>
  <si>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</si>
  <si>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</si>
  <si>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</si>
  <si>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</si>
  <si>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</si>
  <si>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</si>
  <si>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</si>
  <si>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</si>
  <si>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</si>
  <si>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</si>
  <si>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</si>
  <si>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</si>
  <si>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</si>
  <si>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</si>
  <si>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</si>
  <si>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</si>
  <si>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</si>
  <si>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</si>
  <si>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</si>
  <si>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</si>
  <si>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</si>
  <si>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</si>
  <si>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</si>
  <si>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</si>
  <si>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</si>
  <si>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</si>
  <si>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</si>
  <si>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</si>
  <si>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</si>
  <si>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</si>
  <si>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</si>
  <si>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</si>
  <si>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</si>
  <si>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</si>
  <si>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</si>
  <si>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</si>
  <si>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</si>
  <si>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</si>
  <si>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</si>
  <si>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</si>
  <si>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</si>
  <si>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</si>
  <si>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</si>
  <si>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</si>
  <si>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</si>
  <si>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</si>
  <si>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</si>
  <si>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</si>
  <si>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</si>
  <si>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</si>
  <si>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</si>
  <si>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</si>
  <si>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</si>
  <si>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</si>
  <si>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</si>
  <si>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</si>
  <si>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</si>
  <si>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</si>
  <si>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</si>
  <si>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</si>
  <si>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</si>
  <si>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</si>
  <si>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</si>
  <si>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</si>
  <si>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</si>
  <si>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</si>
  <si>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</si>
  <si>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</si>
  <si>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</si>
  <si>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</si>
  <si>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</si>
  <si>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</si>
  <si>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</si>
  <si>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</si>
  <si>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</si>
  <si>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</si>
  <si>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</si>
  <si>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</si>
  <si>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</si>
  <si>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</si>
  <si>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</si>
  <si>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</si>
  <si>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</si>
  <si>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</si>
  <si>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</si>
  <si>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</si>
  <si>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</si>
  <si>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</si>
  <si>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</si>
  <si>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</si>
  <si>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</si>
  <si>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</si>
  <si>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</si>
  <si>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</si>
  <si>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</si>
  <si>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</si>
  <si>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</si>
  <si>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</si>
  <si>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</si>
  <si>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</si>
  <si>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</si>
  <si>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</si>
  <si>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</si>
  <si>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</si>
  <si>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</si>
  <si>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</si>
  <si>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</si>
  <si>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</si>
  <si>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</si>
  <si>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</si>
  <si>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</si>
  <si>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</si>
  <si>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</si>
  <si>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</si>
  <si>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</si>
  <si>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</si>
  <si>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</si>
  <si>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</si>
  <si>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</si>
  <si>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</si>
  <si>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</si>
  <si>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</si>
  <si>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</si>
  <si>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</si>
  <si>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</si>
  <si>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</si>
  <si>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</si>
  <si>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</si>
  <si>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</si>
  <si>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</si>
  <si>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</si>
  <si>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</si>
  <si>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</si>
  <si>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</si>
  <si>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</si>
  <si>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</si>
  <si>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</si>
  <si>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</si>
  <si>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</si>
  <si>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</si>
  <si>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</si>
  <si>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</si>
  <si>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</si>
  <si>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</si>
  <si>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</si>
  <si>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</si>
  <si>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</si>
  <si>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</si>
  <si>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</si>
  <si>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</si>
  <si>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</si>
  <si>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</si>
  <si>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</si>
  <si>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</si>
  <si>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</si>
  <si>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</si>
  <si>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</si>
  <si>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</si>
  <si>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</si>
  <si>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</si>
  <si>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</si>
  <si>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</si>
  <si>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</si>
  <si>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</si>
  <si>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</si>
  <si>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</si>
  <si>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</si>
  <si>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</si>
  <si>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</si>
  <si>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</si>
  <si>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</si>
  <si>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</si>
  <si>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</si>
  <si>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</si>
  <si>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</si>
  <si>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</si>
  <si>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</si>
  <si>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</si>
  <si>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</si>
  <si>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</si>
  <si>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</si>
  <si>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</si>
  <si>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</si>
  <si>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</si>
  <si>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</si>
  <si>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</si>
  <si>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</si>
  <si>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</si>
  <si>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</si>
  <si>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</si>
  <si>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</si>
  <si>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</si>
  <si>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</si>
  <si>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</si>
  <si>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</si>
  <si>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</si>
  <si>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</si>
  <si>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</si>
  <si>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</si>
  <si>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</si>
  <si>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</si>
  <si>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</si>
  <si>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</si>
  <si>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</si>
  <si>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</si>
  <si>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</si>
  <si>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</si>
  <si>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</si>
  <si>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</si>
  <si>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</si>
  <si>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</si>
  <si>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</si>
  <si>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</si>
  <si>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</si>
  <si>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</si>
  <si>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</si>
  <si>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</si>
  <si>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</si>
  <si>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</si>
  <si>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</si>
  <si>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</si>
  <si>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</si>
  <si>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</si>
  <si>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</si>
  <si>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</si>
  <si>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</si>
  <si>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</si>
  <si>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</si>
  <si>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</si>
  <si>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</si>
  <si>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</si>
  <si>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</si>
  <si>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</si>
  <si>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</si>
  <si>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</si>
  <si>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</si>
  <si>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</si>
  <si>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</si>
  <si>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</si>
  <si>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</si>
  <si>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</si>
  <si>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</si>
  <si>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</si>
  <si>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</si>
  <si>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</si>
  <si>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</si>
  <si>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</si>
  <si>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</si>
  <si>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</si>
  <si>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</si>
  <si>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</si>
  <si>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</si>
  <si>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</si>
  <si>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</si>
  <si>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</si>
  <si>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</si>
  <si>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</si>
  <si>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</si>
  <si>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</si>
  <si>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</si>
  <si>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</si>
  <si>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</si>
  <si>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</si>
  <si>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</si>
  <si>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</si>
  <si>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</si>
  <si>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</si>
  <si>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</si>
  <si>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</si>
  <si>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</si>
  <si>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</si>
  <si>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</si>
  <si>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</si>
  <si>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</si>
  <si>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</si>
  <si>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</si>
  <si>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</si>
  <si>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</si>
  <si>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</si>
  <si>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</si>
  <si>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</si>
  <si>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</si>
  <si>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</si>
  <si>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</si>
  <si>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</si>
  <si>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</si>
  <si>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</si>
  <si>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</si>
  <si>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</si>
  <si>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</si>
  <si>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</si>
  <si>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</si>
  <si>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</si>
  <si>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</si>
  <si>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</si>
  <si>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</si>
  <si>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</si>
  <si>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</si>
  <si>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</si>
  <si>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</si>
  <si>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</si>
  <si>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</si>
  <si>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</si>
  <si>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</si>
  <si>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</si>
  <si>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</si>
  <si>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</si>
  <si>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</si>
  <si>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</si>
  <si>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</si>
  <si>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</si>
  <si>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</si>
  <si>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</si>
  <si>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</si>
  <si>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</si>
  <si>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</si>
  <si>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</si>
  <si>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</si>
  <si>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</si>
  <si>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</si>
  <si>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</si>
  <si>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</si>
  <si>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</si>
  <si>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</si>
  <si>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</si>
  <si>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</si>
  <si>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</si>
  <si>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</si>
  <si>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</si>
  <si>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</si>
  <si>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</si>
  <si>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</si>
  <si>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</si>
  <si>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</si>
  <si>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</si>
  <si>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</si>
  <si>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</si>
  <si>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</si>
  <si>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</si>
  <si>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</si>
  <si>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</si>
  <si>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</si>
  <si>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</si>
  <si>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</si>
  <si>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</si>
  <si>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</si>
  <si>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</si>
  <si>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</si>
  <si>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</si>
  <si>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</si>
  <si>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</si>
  <si>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</si>
  <si>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</si>
  <si>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</si>
  <si>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</si>
  <si>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</si>
  <si>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</si>
  <si>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</si>
  <si>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</si>
  <si>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</si>
  <si>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</si>
  <si>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</si>
  <si>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</si>
  <si>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</si>
  <si>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</si>
  <si>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</si>
  <si>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</si>
  <si>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</si>
  <si>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</si>
  <si>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</si>
  <si>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</si>
  <si>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</si>
  <si>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</si>
  <si>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</si>
  <si>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</si>
  <si>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</si>
  <si>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</si>
  <si>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</si>
  <si>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</si>
  <si>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</si>
  <si>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</si>
  <si>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</si>
  <si>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</si>
  <si>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</si>
  <si>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</si>
  <si>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</si>
  <si>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</si>
  <si>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</si>
  <si>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</si>
  <si>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</si>
  <si>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</si>
  <si>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</si>
  <si>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</si>
  <si>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</si>
  <si>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</si>
  <si>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</si>
  <si>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</si>
  <si>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</si>
  <si>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</si>
  <si>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</si>
  <si>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</si>
  <si>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</si>
  <si>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</si>
  <si>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</si>
  <si>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</si>
  <si>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</si>
  <si>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</si>
  <si>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</si>
  <si>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</si>
  <si>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</si>
  <si>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</si>
  <si>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</si>
  <si>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</si>
  <si>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</si>
  <si>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</si>
  <si>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</si>
  <si>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</si>
  <si>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</si>
  <si>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</si>
  <si>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</si>
  <si>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</si>
  <si>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</si>
  <si>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</si>
  <si>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</si>
  <si>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</si>
  <si>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</si>
  <si>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</si>
  <si>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</si>
  <si>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</si>
  <si>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</si>
  <si>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</si>
  <si>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</si>
  <si>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</si>
  <si>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</si>
  <si>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</si>
  <si>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</si>
  <si>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</si>
  <si>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</si>
  <si>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</si>
  <si>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</si>
  <si>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</si>
  <si>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</si>
  <si>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</si>
  <si>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</si>
  <si>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</si>
  <si>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</si>
  <si>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</si>
  <si>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</si>
  <si>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</si>
  <si>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</si>
  <si>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</si>
  <si>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</si>
  <si>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</si>
  <si>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</si>
  <si>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</si>
  <si>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</si>
  <si>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</si>
  <si>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</si>
  <si>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</si>
  <si>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</si>
  <si>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</si>
  <si>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</si>
  <si>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</si>
  <si>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</si>
  <si>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</si>
  <si>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</si>
  <si>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</si>
  <si>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</si>
  <si>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</si>
  <si>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</si>
  <si>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</si>
  <si>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</si>
  <si>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</si>
  <si>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</si>
  <si>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</si>
  <si>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</si>
  <si>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</si>
  <si>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</si>
  <si>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</si>
  <si>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</si>
  <si>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</si>
  <si>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</si>
  <si>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</si>
  <si>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</si>
  <si>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</si>
  <si>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</si>
  <si>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</si>
  <si>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</si>
  <si>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</si>
  <si>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</si>
  <si>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</si>
  <si>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</si>
  <si>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</si>
  <si>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</si>
  <si>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</si>
  <si>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</si>
  <si>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</si>
  <si>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</si>
  <si>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</si>
  <si>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</si>
  <si>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</si>
  <si>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</si>
  <si>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</si>
  <si>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</si>
  <si>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</si>
  <si>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</si>
  <si>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</si>
  <si>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</si>
  <si>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</si>
  <si>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</si>
  <si>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</si>
  <si>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</si>
  <si>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</si>
  <si>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</si>
  <si>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</si>
  <si>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</si>
  <si>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</si>
  <si>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</si>
  <si>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</si>
  <si>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</si>
  <si>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</si>
  <si>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</si>
  <si>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</si>
  <si>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</si>
  <si>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</si>
  <si>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</si>
  <si>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</si>
  <si>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</si>
  <si>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</si>
  <si>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</si>
  <si>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</si>
  <si>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</si>
  <si>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</si>
  <si>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</si>
  <si>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</si>
  <si>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</si>
  <si>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</si>
  <si>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</si>
  <si>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</si>
  <si>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</si>
  <si>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</si>
  <si>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</si>
  <si>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</si>
  <si>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</si>
  <si>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</si>
  <si>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</si>
  <si>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</si>
  <si>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</si>
  <si>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</si>
  <si>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</si>
  <si>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</si>
  <si>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</si>
  <si>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</si>
  <si>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</si>
  <si>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</si>
  <si>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</si>
  <si>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</si>
  <si>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</si>
  <si>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</si>
  <si>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</si>
  <si>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</si>
  <si>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</si>
  <si>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</si>
  <si>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</si>
  <si>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</si>
  <si>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</si>
  <si>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</si>
  <si>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</si>
  <si>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</si>
  <si>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</si>
  <si>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</si>
  <si>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</si>
  <si>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</si>
  <si>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</si>
  <si>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</si>
  <si>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</si>
  <si>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</si>
  <si>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</si>
  <si>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</si>
  <si>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</si>
  <si>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</si>
  <si>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</si>
  <si>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</si>
  <si>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</si>
  <si>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</si>
  <si>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</si>
  <si>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</si>
  <si>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</si>
  <si>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</si>
  <si>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</si>
  <si>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</si>
  <si>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</si>
  <si>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</si>
  <si>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</si>
  <si>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</si>
  <si>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</si>
  <si>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</si>
  <si>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</si>
  <si>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</si>
  <si>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</si>
  <si>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</si>
  <si>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</si>
  <si>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</si>
  <si>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</si>
  <si>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</si>
  <si>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</si>
  <si>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</si>
  <si>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</si>
  <si>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</si>
  <si>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</si>
  <si>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</si>
  <si>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</si>
  <si>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</si>
  <si>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</si>
  <si>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</si>
  <si>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</si>
  <si>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</si>
  <si>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</si>
  <si>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</si>
  <si>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</si>
  <si>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</si>
  <si>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</si>
  <si>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</si>
  <si>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</si>
  <si>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</si>
  <si>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</si>
  <si>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</si>
  <si>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</si>
  <si>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</si>
  <si>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</si>
  <si>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</si>
  <si>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</si>
  <si>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</si>
  <si>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</si>
  <si>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</si>
  <si>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</si>
  <si>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</si>
  <si>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</si>
  <si>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</si>
  <si>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</si>
  <si>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</si>
  <si>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</si>
  <si>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</si>
  <si>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</si>
  <si>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</si>
  <si>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</si>
  <si>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</si>
  <si>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</si>
  <si>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</si>
  <si>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</si>
  <si>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</si>
  <si>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</si>
  <si>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</si>
  <si>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</si>
  <si>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</si>
  <si>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</si>
  <si>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</si>
  <si>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</si>
  <si>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</si>
  <si>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</si>
  <si>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</si>
  <si>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</si>
  <si>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</si>
  <si>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</si>
  <si>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</si>
  <si>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</si>
  <si>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</si>
  <si>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</si>
  <si>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</si>
  <si>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</si>
  <si>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</si>
  <si>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</si>
  <si>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</si>
  <si>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</si>
  <si>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</si>
  <si>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</si>
  <si>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</si>
  <si>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</si>
  <si>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</si>
  <si>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</si>
  <si>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</si>
  <si>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</si>
  <si>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</si>
  <si>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</si>
  <si>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</si>
  <si>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</si>
  <si>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</si>
  <si>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</si>
  <si>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</si>
  <si>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</si>
  <si>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</si>
  <si>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</si>
  <si>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</si>
  <si>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</si>
  <si>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</si>
  <si>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</si>
  <si>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</si>
  <si>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</si>
  <si>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</si>
  <si>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</si>
  <si>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</si>
  <si>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</si>
  <si>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</si>
  <si>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</si>
  <si>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</si>
  <si>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</si>
  <si>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</si>
  <si>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</si>
  <si>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</si>
  <si>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</si>
  <si>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</si>
  <si>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</si>
  <si>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</si>
  <si>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</si>
  <si>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</si>
  <si>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</si>
  <si>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</si>
  <si>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</si>
  <si>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</si>
  <si>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</si>
  <si>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</si>
  <si>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</si>
  <si>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</si>
  <si>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</si>
  <si>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</si>
  <si>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</si>
  <si>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</si>
  <si>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</si>
  <si>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</si>
  <si>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</si>
  <si>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</si>
  <si>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</si>
  <si>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</si>
  <si>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</si>
  <si>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</si>
  <si>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</si>
  <si>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</si>
  <si>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</si>
  <si>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</si>
  <si>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</si>
  <si>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</si>
  <si>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</si>
  <si>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</si>
  <si>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</si>
  <si>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</si>
  <si>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</si>
  <si>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</si>
  <si>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</si>
  <si>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</si>
  <si>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</si>
  <si>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</si>
  <si>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</si>
  <si>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</si>
  <si>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</si>
  <si>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</si>
  <si>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</si>
  <si>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</si>
  <si>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</si>
  <si>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</si>
  <si>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</si>
  <si>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</si>
  <si>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</si>
  <si>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</si>
  <si>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</si>
  <si>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</si>
  <si>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</si>
  <si>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</si>
  <si>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</si>
  <si>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</si>
  <si>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</si>
  <si>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</si>
  <si>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</si>
  <si>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</si>
  <si>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</si>
  <si>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</si>
  <si>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</si>
  <si>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</si>
  <si>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</si>
  <si>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</si>
  <si>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</si>
  <si>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</si>
  <si>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</si>
  <si>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</si>
  <si>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</si>
  <si>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</si>
  <si>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</si>
  <si>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</si>
  <si>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</si>
  <si>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</si>
  <si>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</si>
  <si>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</si>
  <si>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</si>
  <si>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</si>
  <si>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</si>
  <si>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</si>
  <si>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</si>
  <si>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</si>
  <si>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</si>
  <si>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</si>
  <si>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</si>
  <si>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</si>
  <si>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</si>
  <si>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</si>
  <si>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</si>
  <si>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</si>
  <si>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</si>
  <si>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</si>
  <si>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</si>
  <si>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</si>
  <si>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</si>
  <si>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</si>
  <si>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</si>
  <si>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</si>
  <si>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</si>
  <si>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</si>
  <si>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</si>
  <si>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</si>
  <si>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</si>
  <si>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</si>
  <si>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</si>
  <si>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</si>
  <si>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</si>
  <si>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</si>
  <si>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</si>
  <si>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</si>
  <si>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</si>
  <si>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</si>
  <si>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</si>
  <si>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</si>
  <si>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</si>
  <si>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</si>
  <si>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</si>
  <si>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</si>
  <si>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</si>
  <si>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</si>
  <si>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</si>
  <si>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</si>
  <si>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</si>
  <si>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</si>
  <si>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</si>
  <si>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</si>
  <si>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</si>
  <si>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</si>
  <si>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</si>
  <si>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</si>
  <si>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</si>
  <si>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</si>
  <si>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</si>
  <si>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</si>
  <si>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</si>
  <si>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</si>
  <si>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</si>
  <si>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</si>
  <si>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</si>
  <si>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</si>
  <si>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</si>
  <si>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</si>
  <si>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</si>
  <si>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</si>
  <si>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</si>
  <si>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</si>
  <si>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</si>
  <si>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</si>
  <si>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</si>
  <si>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</si>
  <si>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</si>
  <si>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</si>
  <si>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</si>
  <si>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</si>
  <si>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</si>
  <si>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</si>
  <si>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</si>
  <si>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</si>
  <si>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</si>
  <si>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</si>
  <si>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</si>
  <si>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</si>
  <si>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</si>
  <si>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</si>
  <si>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</si>
  <si>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</si>
  <si>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</si>
  <si>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</si>
  <si>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</si>
  <si>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</si>
  <si>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</si>
  <si>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</si>
  <si>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</si>
  <si>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</si>
  <si>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</si>
  <si>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</si>
  <si>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</si>
  <si>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</si>
  <si>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</si>
  <si>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</si>
  <si>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</si>
  <si>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</si>
  <si>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</si>
  <si>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</si>
  <si>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</si>
  <si>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</si>
  <si>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</si>
  <si>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</si>
  <si>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</si>
  <si>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</si>
  <si>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</si>
  <si>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</si>
  <si>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</si>
  <si>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</si>
  <si>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</si>
  <si>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</si>
  <si>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</si>
  <si>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</si>
  <si>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</si>
  <si>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</si>
  <si>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</si>
  <si>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</si>
  <si>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</si>
  <si>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</si>
  <si>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</si>
  <si>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</si>
  <si>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</si>
  <si>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</si>
  <si>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</si>
  <si>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</si>
  <si>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</si>
  <si>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</si>
  <si>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</si>
  <si>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</si>
  <si>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</si>
  <si>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</si>
  <si>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</si>
  <si>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</si>
  <si>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</si>
  <si>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</si>
  <si>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</si>
  <si>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</si>
  <si>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</si>
  <si>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</si>
  <si>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</si>
  <si>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</si>
  <si>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</si>
  <si>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</si>
  <si>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</si>
  <si>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</si>
  <si>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</si>
  <si>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</si>
  <si>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</si>
  <si>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</si>
  <si>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</si>
  <si>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</si>
  <si>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</si>
  <si>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</si>
  <si>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</si>
  <si>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</si>
  <si>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</si>
  <si>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</si>
  <si>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</si>
  <si>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</si>
  <si>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</si>
  <si>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</si>
  <si>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</si>
  <si>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</si>
  <si>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</si>
  <si>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</si>
  <si>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</si>
  <si>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</si>
  <si>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</si>
  <si>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</si>
  <si>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</si>
  <si>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</si>
  <si>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</si>
  <si>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</si>
  <si>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</si>
  <si>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</si>
  <si>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</si>
  <si>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</si>
  <si>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</si>
  <si>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</si>
  <si>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</si>
  <si>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</si>
  <si>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</si>
  <si>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</si>
  <si>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</si>
  <si>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</si>
  <si>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</si>
  <si>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</si>
  <si>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</si>
  <si>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</si>
  <si>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</si>
  <si>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</si>
  <si>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</si>
  <si>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</si>
  <si>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</si>
  <si>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</si>
  <si>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</si>
  <si>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</si>
  <si>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</si>
  <si>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</si>
  <si>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</si>
  <si>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</si>
  <si>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</si>
  <si>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</si>
  <si>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</si>
  <si>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</si>
  <si>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</si>
  <si>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</si>
  <si>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</si>
  <si>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</si>
  <si>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</si>
  <si>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</si>
  <si>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</si>
  <si>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</si>
  <si>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</si>
  <si>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</si>
  <si>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</si>
  <si>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</si>
  <si>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</si>
  <si>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</si>
  <si>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</si>
  <si>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</si>
  <si>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</si>
  <si>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</si>
  <si>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</si>
  <si>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</si>
  <si>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</si>
  <si>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</si>
  <si>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</si>
  <si>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</si>
  <si>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</si>
  <si>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</si>
  <si>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</si>
  <si>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</si>
  <si>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</si>
  <si>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</si>
  <si>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</si>
  <si>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</si>
  <si>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</si>
  <si>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</si>
  <si>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</si>
  <si>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</si>
  <si>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</si>
  <si>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</si>
  <si>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</si>
  <si>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</si>
  <si>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</si>
  <si>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</si>
  <si>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</si>
  <si>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</si>
  <si>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</si>
  <si>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</si>
  <si>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</si>
  <si>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</si>
  <si>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</si>
  <si>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</si>
  <si>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</si>
  <si>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</si>
  <si>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</si>
  <si>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</si>
  <si>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</si>
  <si>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</si>
  <si>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</si>
  <si>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</si>
  <si>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</si>
  <si>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</si>
  <si>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</si>
  <si>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</si>
  <si>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</si>
  <si>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</si>
  <si>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</si>
  <si>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</si>
  <si>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</si>
  <si>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</si>
  <si>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</si>
  <si>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</si>
  <si>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</si>
  <si>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</si>
  <si>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</si>
  <si>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</si>
  <si>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</si>
  <si>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</si>
  <si>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</si>
  <si>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</si>
  <si>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</si>
  <si>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</si>
  <si>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</si>
  <si>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</si>
  <si>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</si>
  <si>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</si>
  <si>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</si>
  <si>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</si>
  <si>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</si>
  <si>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</si>
  <si>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</si>
  <si>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</si>
  <si>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</si>
  <si>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</si>
  <si>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</si>
  <si>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</si>
  <si>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</si>
  <si>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</si>
  <si>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</si>
  <si>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</si>
  <si>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</si>
  <si>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</si>
  <si>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</si>
  <si>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</si>
  <si>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</si>
  <si>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</si>
  <si>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</si>
  <si>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</si>
  <si>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</si>
  <si>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</si>
  <si>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</si>
  <si>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</si>
  <si>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</si>
  <si>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</si>
  <si>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</si>
  <si>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</si>
  <si>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</si>
  <si>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</si>
  <si>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</si>
  <si>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</si>
  <si>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</si>
  <si>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</si>
  <si>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</si>
  <si>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</si>
  <si>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</si>
  <si>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</si>
  <si>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</si>
  <si>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</si>
  <si>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</si>
  <si>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</si>
  <si>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</si>
  <si>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</si>
  <si>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</si>
  <si>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</si>
  <si>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</si>
  <si>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</si>
  <si>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</si>
  <si>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</si>
  <si>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</si>
  <si>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</si>
  <si>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</si>
  <si>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</si>
  <si>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</si>
  <si>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</si>
  <si>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</si>
  <si>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</si>
  <si>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</si>
  <si>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</si>
  <si>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</si>
  <si>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</si>
  <si>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</si>
  <si>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</si>
  <si>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</si>
  <si>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</si>
  <si>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</si>
  <si>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</si>
  <si>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</si>
  <si>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</si>
  <si>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</si>
  <si>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</si>
  <si>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</si>
  <si>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</si>
  <si>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</si>
  <si>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</si>
  <si>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</si>
  <si>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</si>
  <si>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</si>
  <si>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</si>
  <si>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</si>
  <si>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</si>
  <si>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</si>
  <si>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</si>
  <si>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</si>
  <si>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</si>
  <si>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</si>
  <si>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</si>
  <si>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</si>
  <si>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</si>
  <si>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</si>
  <si>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</si>
  <si>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</si>
  <si>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</si>
  <si>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</si>
  <si>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</si>
  <si>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</si>
  <si>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</si>
  <si>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</si>
  <si>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</si>
  <si>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</si>
  <si>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</si>
  <si>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</si>
  <si>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</si>
  <si>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</si>
  <si>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</si>
  <si>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</si>
  <si>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</si>
  <si>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</si>
  <si>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</si>
  <si>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</si>
  <si>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</si>
  <si>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</si>
  <si>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</si>
  <si>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</si>
  <si>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</si>
  <si>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</si>
  <si>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</si>
  <si>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</si>
  <si>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</si>
  <si>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</si>
  <si>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</si>
  <si>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</si>
  <si>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</si>
  <si>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</si>
  <si>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</si>
  <si>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</si>
  <si>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</si>
  <si>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</si>
  <si>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</si>
  <si>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</si>
  <si>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</si>
  <si>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</si>
  <si>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</si>
  <si>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</si>
  <si>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</si>
  <si>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</si>
  <si>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</si>
  <si>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</si>
  <si>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</si>
  <si>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</si>
  <si>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</si>
  <si>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</si>
  <si>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</si>
  <si>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</si>
  <si>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</si>
  <si>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</si>
  <si>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</si>
  <si>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</si>
  <si>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</si>
  <si>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</si>
  <si>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</si>
  <si>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</si>
  <si>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</si>
  <si>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</si>
  <si>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</si>
  <si>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</si>
  <si>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</si>
  <si>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</si>
  <si>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</si>
  <si>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</si>
  <si>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</si>
  <si>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</si>
  <si>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</si>
  <si>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</si>
  <si>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</si>
  <si>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</si>
  <si>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</si>
  <si>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</si>
  <si>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</si>
  <si>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</si>
  <si>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</si>
  <si>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</si>
  <si>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</si>
  <si>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</si>
  <si>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</si>
  <si>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</si>
  <si>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</si>
  <si>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</si>
  <si>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</si>
  <si>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</si>
  <si>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</si>
  <si>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</si>
  <si>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</si>
  <si>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</si>
  <si>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</si>
  <si>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</si>
  <si>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</si>
  <si>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</si>
  <si>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</si>
  <si>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</si>
  <si>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</si>
  <si>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</si>
  <si>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</si>
  <si>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</si>
  <si>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</si>
  <si>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</si>
  <si>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</si>
  <si>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</si>
  <si>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</si>
  <si>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</si>
  <si>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</si>
  <si>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</si>
  <si>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</si>
  <si>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</si>
  <si>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</si>
  <si>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</si>
  <si>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</si>
  <si>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</si>
  <si>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</si>
  <si>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</si>
  <si>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</si>
  <si>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</si>
  <si>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</si>
  <si>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</si>
  <si>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</si>
  <si>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</si>
  <si>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</si>
  <si>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</si>
  <si>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</si>
  <si>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</si>
  <si>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</si>
  <si>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</si>
  <si>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</si>
  <si>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</si>
  <si>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</si>
  <si>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</si>
  <si>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</si>
  <si>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</si>
  <si>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</si>
  <si>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</si>
  <si>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</si>
  <si>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</si>
  <si>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</si>
  <si>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</si>
  <si>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</si>
  <si>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</si>
  <si>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</si>
  <si>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</si>
  <si>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</si>
  <si>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</si>
  <si>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</si>
  <si>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</si>
  <si>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</si>
  <si>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</si>
  <si>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</si>
  <si>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</si>
  <si>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</si>
  <si>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</si>
  <si>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</si>
  <si>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</si>
  <si>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</si>
  <si>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</si>
  <si>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</si>
  <si>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</si>
  <si>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</si>
  <si>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</si>
  <si>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</si>
  <si>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</si>
  <si>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</si>
  <si>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</si>
  <si>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</si>
  <si>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</si>
  <si>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</si>
  <si>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</si>
  <si>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</si>
  <si>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</si>
  <si>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</si>
  <si>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</si>
  <si>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</si>
  <si>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</si>
  <si>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</si>
  <si>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</si>
  <si>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</si>
  <si>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</si>
  <si>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</si>
  <si>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</si>
  <si>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</si>
  <si>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</si>
  <si>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</si>
  <si>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</si>
  <si>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</si>
  <si>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</si>
  <si>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</si>
  <si>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</si>
  <si>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</si>
  <si>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</si>
  <si>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</si>
  <si>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</si>
  <si>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</si>
  <si>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</si>
  <si>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</si>
  <si>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</si>
  <si>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</si>
  <si>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</si>
  <si>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</si>
  <si>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</si>
  <si>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</si>
  <si>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</si>
  <si>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</si>
  <si>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</si>
  <si>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</si>
  <si>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</si>
  <si>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</si>
  <si>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</si>
  <si>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</si>
  <si>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</si>
  <si>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</si>
  <si>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</si>
  <si>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</si>
  <si>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</si>
  <si>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</si>
  <si>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</si>
  <si>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</si>
  <si>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</si>
  <si>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</si>
  <si>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</si>
  <si>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</si>
  <si>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</si>
  <si>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</si>
  <si>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</si>
  <si>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</si>
  <si>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</si>
  <si>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</si>
  <si>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</si>
  <si>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</si>
  <si>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</si>
  <si>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</si>
  <si>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</si>
  <si>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</si>
  <si>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</si>
  <si>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</si>
  <si>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</si>
  <si>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</si>
  <si>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</si>
  <si>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</si>
  <si>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</si>
  <si>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</si>
  <si>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</si>
  <si>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</si>
  <si>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</si>
  <si>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</si>
  <si>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</si>
  <si>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</si>
  <si>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</si>
  <si>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</si>
  <si>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</si>
  <si>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</si>
  <si>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</si>
  <si>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</si>
  <si>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</si>
  <si>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</si>
  <si>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</si>
  <si>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</si>
  <si>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</si>
  <si>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</si>
  <si>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</si>
  <si>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</si>
  <si>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</si>
  <si>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</si>
  <si>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</si>
  <si>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</si>
  <si>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</si>
  <si>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</si>
  <si>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</si>
  <si>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</si>
  <si>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</si>
  <si>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</si>
  <si>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</si>
  <si>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</si>
  <si>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</si>
  <si>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</si>
  <si>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</si>
  <si>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</si>
  <si>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</si>
  <si>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</si>
  <si>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</si>
  <si>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</si>
  <si>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</si>
  <si>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</si>
  <si>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</si>
  <si>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</si>
  <si>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</si>
  <si>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</si>
  <si>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</si>
  <si>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</si>
  <si>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</si>
  <si>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</si>
  <si>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</si>
  <si>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</si>
  <si>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</si>
  <si>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</si>
  <si>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</si>
  <si>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</si>
  <si>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</si>
  <si>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</si>
  <si>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</si>
  <si>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</si>
  <si>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</si>
  <si>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</si>
  <si>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</si>
  <si>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</si>
  <si>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</si>
  <si>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</si>
  <si>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</si>
  <si>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</si>
  <si>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</si>
  <si>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</si>
  <si>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</si>
  <si>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</si>
  <si>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</si>
  <si>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</si>
  <si>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</si>
  <si>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</si>
  <si>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</si>
  <si>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</si>
  <si>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</si>
  <si>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</si>
  <si>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</si>
  <si>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</si>
  <si>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</si>
  <si>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</si>
  <si>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</si>
  <si>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</si>
  <si>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</si>
  <si>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</si>
  <si>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</si>
  <si>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</si>
  <si>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</si>
  <si>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</si>
  <si>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</si>
  <si>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</si>
  <si>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</si>
  <si>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</si>
  <si>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</si>
  <si>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</si>
  <si>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</si>
  <si>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</si>
  <si>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</si>
  <si>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</si>
  <si>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</si>
  <si>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</si>
  <si>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</si>
  <si>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</si>
  <si>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</si>
  <si>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</si>
  <si>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</si>
  <si>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</si>
  <si>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</si>
  <si>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</si>
  <si>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</si>
  <si>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</si>
  <si>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</si>
  <si>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</si>
  <si>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</si>
  <si>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</si>
  <si>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</si>
  <si>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</si>
  <si>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</si>
  <si>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</si>
  <si>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</si>
  <si>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</si>
  <si>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</si>
  <si>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</si>
  <si>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</si>
  <si>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</si>
  <si>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</si>
  <si>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</si>
  <si>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</si>
  <si>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</si>
  <si>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</si>
  <si>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</si>
  <si>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</si>
  <si>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</si>
  <si>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</si>
  <si>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</si>
  <si>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</si>
  <si>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</si>
  <si>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</si>
  <si>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</si>
  <si>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</si>
  <si>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</si>
  <si>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</si>
  <si>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</si>
  <si>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</si>
  <si>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</si>
  <si>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</si>
  <si>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</si>
  <si>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</si>
  <si>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</si>
  <si>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</si>
  <si>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</si>
  <si>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</si>
  <si>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</si>
  <si>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</si>
  <si>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</si>
  <si>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</si>
  <si>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</si>
  <si>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</si>
  <si>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</si>
  <si>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</si>
  <si>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</si>
  <si>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</si>
  <si>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</si>
  <si>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</si>
  <si>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</si>
  <si>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</si>
  <si>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</si>
  <si>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</si>
  <si>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</si>
  <si>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</si>
  <si>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</si>
  <si>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</si>
  <si>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</si>
  <si>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</si>
  <si>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</si>
  <si>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</si>
  <si>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</si>
  <si>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</si>
  <si>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</si>
  <si>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</si>
  <si>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</si>
  <si>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</si>
  <si>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</si>
  <si>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</si>
  <si>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</si>
  <si>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</si>
  <si>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</si>
  <si>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</si>
  <si>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</si>
  <si>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</si>
  <si>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</si>
  <si>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</si>
  <si>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</si>
  <si>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</si>
  <si>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</si>
  <si>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</si>
  <si>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</si>
  <si>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</si>
  <si>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</si>
  <si>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</si>
  <si>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</si>
  <si>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</si>
  <si>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</si>
  <si>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</si>
  <si>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</si>
  <si>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</si>
  <si>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</si>
  <si>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</si>
  <si>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</si>
  <si>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</si>
  <si>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</si>
  <si>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</si>
  <si>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</si>
  <si>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</si>
  <si>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</si>
  <si>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</si>
  <si>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</si>
  <si>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</si>
  <si>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</si>
  <si>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</si>
  <si>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</si>
  <si>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</si>
  <si>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</si>
  <si>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</si>
  <si>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</si>
  <si>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</si>
  <si>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</si>
  <si>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</si>
  <si>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</si>
  <si>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</si>
  <si>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</si>
  <si>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</si>
  <si>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</si>
  <si>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</si>
  <si>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</si>
  <si>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</si>
  <si>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</si>
  <si>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</si>
  <si>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</si>
  <si>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</si>
  <si>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</si>
  <si>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</si>
  <si>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</si>
  <si>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</si>
  <si>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</si>
  <si>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</si>
  <si>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</si>
  <si>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</si>
  <si>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</si>
  <si>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</si>
  <si>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</si>
  <si>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</si>
  <si>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</si>
  <si>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</si>
  <si>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</si>
  <si>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</si>
  <si>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</si>
  <si>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</si>
  <si>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</si>
  <si>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</si>
  <si>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</si>
  <si>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</si>
  <si>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</si>
  <si>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</si>
  <si>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</si>
  <si>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</si>
  <si>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</si>
  <si>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</si>
  <si>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</si>
  <si>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</si>
  <si>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</si>
  <si>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</si>
  <si>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</si>
  <si>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</si>
  <si>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</si>
  <si>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</si>
  <si>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</si>
  <si>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</si>
  <si>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</si>
  <si>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</si>
  <si>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</si>
  <si>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</si>
  <si>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</si>
  <si>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</si>
  <si>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</si>
  <si>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</si>
  <si>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</si>
  <si>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</si>
  <si>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</si>
  <si>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</si>
  <si>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</si>
  <si>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</si>
  <si>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</si>
  <si>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</si>
  <si>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</si>
  <si>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</si>
  <si>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</si>
  <si>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</si>
  <si>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</si>
  <si>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</si>
  <si>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</si>
  <si>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</si>
  <si>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</si>
  <si>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</si>
  <si>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</si>
  <si>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</si>
  <si>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</si>
  <si>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</si>
  <si>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</si>
  <si>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</si>
  <si>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</si>
  <si>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</si>
  <si>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</si>
  <si>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</si>
  <si>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</si>
  <si>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</si>
  <si>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</si>
  <si>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</si>
  <si>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</si>
  <si>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</si>
  <si>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</si>
  <si>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</si>
  <si>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</si>
  <si>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</si>
  <si>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</si>
  <si>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</si>
  <si>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</si>
  <si>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</si>
  <si>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</si>
  <si>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</si>
  <si>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</si>
  <si>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</si>
  <si>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</si>
  <si>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</si>
  <si>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</si>
  <si>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</si>
  <si>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</si>
  <si>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</si>
  <si>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</si>
  <si>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</si>
  <si>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</si>
  <si>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</si>
  <si>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</si>
  <si>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</si>
  <si>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</si>
  <si>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</si>
  <si>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</si>
  <si>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</si>
  <si>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</si>
  <si>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</si>
  <si>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</si>
  <si>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</si>
  <si>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</si>
  <si>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</si>
  <si>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</si>
  <si>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</si>
  <si>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</si>
  <si>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</si>
  <si>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</si>
  <si>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</si>
  <si>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</si>
  <si>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</si>
  <si>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</si>
  <si>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</si>
  <si>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</si>
  <si>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</si>
  <si>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</si>
  <si>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</si>
  <si>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</si>
  <si>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</si>
  <si>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</si>
  <si>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</si>
  <si>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</si>
  <si>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</si>
  <si>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</si>
  <si>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</si>
  <si>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</si>
  <si>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</si>
  <si>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</si>
  <si>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</si>
  <si>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</si>
  <si>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</si>
  <si>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</si>
  <si>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</si>
  <si>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</si>
  <si>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</si>
  <si>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</si>
  <si>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</si>
  <si>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</si>
  <si>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</si>
  <si>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</si>
  <si>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</si>
  <si>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</si>
  <si>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</si>
  <si>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</si>
  <si>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</si>
  <si>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</si>
  <si>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</si>
  <si>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</si>
  <si>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</si>
  <si>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</si>
  <si>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</si>
  <si>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</si>
  <si>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</si>
  <si>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</si>
  <si>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</si>
  <si>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</si>
  <si>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</si>
  <si>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</si>
  <si>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</si>
  <si>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</si>
  <si>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</si>
  <si>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</si>
  <si>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</si>
  <si>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</si>
  <si>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</si>
  <si>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</si>
  <si>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</si>
  <si>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</si>
  <si>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</si>
  <si>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</si>
  <si>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</si>
  <si>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</si>
  <si>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</si>
  <si>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</si>
  <si>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</si>
  <si>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</si>
  <si>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</si>
  <si>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</si>
  <si>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</si>
  <si>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</si>
  <si>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</si>
  <si>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</si>
  <si>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</si>
  <si>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</si>
  <si>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</si>
  <si>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</si>
  <si>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</si>
  <si>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</si>
  <si>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</si>
  <si>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</si>
  <si>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</si>
  <si>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</si>
  <si>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</si>
  <si>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</si>
  <si>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</si>
  <si>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</si>
  <si>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</si>
  <si>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</si>
  <si>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</si>
  <si>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</si>
  <si>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</si>
  <si>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</si>
  <si>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</si>
  <si>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</si>
  <si>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</si>
  <si>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</si>
  <si>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</si>
  <si>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</si>
  <si>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</si>
  <si>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</si>
  <si>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</si>
  <si>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</si>
  <si>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</si>
  <si>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</si>
  <si>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</si>
  <si>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</si>
  <si>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</si>
  <si>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</si>
  <si>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</si>
  <si>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</si>
  <si>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</si>
  <si>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</si>
  <si>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</si>
  <si>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</si>
  <si>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</si>
  <si>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</si>
  <si>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</si>
  <si>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</si>
  <si>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</si>
  <si>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</si>
  <si>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</si>
  <si>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</si>
  <si>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</si>
  <si>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</si>
  <si>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</si>
  <si>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</si>
  <si>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</si>
  <si>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</si>
  <si>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</si>
  <si>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</si>
  <si>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</si>
  <si>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</si>
  <si>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</si>
  <si>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</si>
  <si>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</si>
  <si>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</si>
  <si>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</si>
  <si>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</si>
  <si>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</si>
  <si>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</si>
  <si>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</si>
  <si>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</si>
  <si>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</si>
  <si>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</si>
  <si>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</si>
  <si>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</si>
  <si>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</si>
  <si>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</si>
  <si>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</si>
  <si>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</si>
  <si>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</si>
  <si>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</si>
  <si>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</si>
  <si>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</si>
  <si>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</si>
  <si>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</si>
  <si>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</si>
  <si>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</si>
  <si>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</si>
  <si>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</si>
  <si>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</si>
  <si>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</si>
  <si>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</si>
  <si>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</si>
  <si>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</si>
  <si>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</si>
  <si>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</si>
  <si>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</si>
  <si>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</si>
  <si>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</si>
  <si>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</si>
  <si>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</si>
  <si>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</si>
  <si>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</si>
  <si>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</si>
  <si>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</si>
  <si>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</si>
  <si>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</si>
  <si>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</si>
  <si>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</si>
  <si>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</si>
  <si>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</si>
  <si>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</si>
  <si>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</si>
  <si>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</si>
  <si>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</si>
  <si>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</si>
  <si>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</si>
  <si>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</si>
  <si>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</si>
  <si>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</si>
  <si>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</si>
  <si>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</si>
  <si>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</si>
  <si>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</si>
  <si>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</si>
  <si>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</si>
  <si>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</si>
  <si>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</si>
  <si>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</si>
  <si>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</si>
  <si>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</si>
  <si>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</si>
  <si>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</si>
  <si>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</si>
  <si>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</si>
  <si>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</si>
  <si>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</si>
  <si>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</si>
  <si>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</si>
  <si>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</si>
  <si>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</si>
  <si>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</si>
  <si>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</si>
  <si>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</si>
  <si>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</si>
  <si>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</si>
  <si>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</si>
  <si>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</si>
  <si>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</si>
  <si>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</si>
  <si>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</si>
  <si>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</si>
  <si>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</si>
  <si>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</si>
  <si>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</si>
  <si>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</si>
  <si>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</si>
  <si>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</si>
  <si>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</si>
  <si>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</si>
  <si>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</si>
  <si>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</si>
  <si>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</si>
  <si>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</si>
  <si>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</si>
  <si>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</si>
  <si>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</si>
  <si>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</si>
  <si>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</si>
  <si>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</si>
  <si>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</si>
  <si>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</si>
  <si>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</si>
  <si>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</si>
  <si>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</si>
  <si>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</si>
  <si>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</si>
  <si>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</si>
  <si>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</si>
  <si>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</si>
  <si>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</si>
  <si>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</si>
  <si>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</si>
  <si>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</si>
  <si>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</si>
  <si>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</si>
  <si>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</si>
  <si>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</si>
  <si>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</si>
  <si>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</si>
  <si>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</si>
  <si>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</si>
  <si>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</si>
  <si>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</si>
  <si>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</si>
  <si>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</si>
  <si>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</si>
  <si>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</si>
  <si>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</si>
  <si>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</si>
  <si>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</si>
  <si>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</si>
  <si>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</si>
  <si>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</si>
  <si>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</si>
  <si>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</si>
  <si>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</si>
  <si>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</si>
  <si>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</si>
  <si>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</si>
  <si>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</si>
  <si>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</si>
  <si>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</si>
  <si>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</si>
  <si>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</si>
  <si>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</si>
  <si>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</si>
  <si>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</si>
  <si>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</si>
  <si>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</si>
  <si>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</si>
  <si>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</si>
  <si>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</si>
  <si>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</si>
  <si>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</si>
  <si>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</si>
  <si>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</si>
  <si>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</si>
  <si>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</si>
  <si>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</si>
  <si>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</si>
  <si>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</si>
  <si>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</si>
  <si>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</si>
  <si>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</si>
  <si>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</si>
  <si>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</si>
  <si>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</si>
  <si>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</si>
  <si>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</si>
  <si>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</si>
  <si>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</si>
  <si>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</si>
  <si>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</si>
  <si>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</si>
  <si>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</si>
  <si>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</si>
  <si>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</si>
  <si>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</si>
  <si>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</si>
  <si>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</si>
  <si>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</si>
  <si>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</si>
  <si>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</si>
  <si>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</si>
  <si>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</si>
  <si>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</si>
  <si>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</si>
  <si>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</si>
  <si>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</si>
  <si>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</si>
  <si>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</si>
  <si>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</si>
  <si>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</si>
  <si>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</si>
  <si>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</si>
  <si>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</si>
  <si>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</si>
  <si>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</si>
  <si>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</si>
  <si>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</si>
  <si>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</si>
  <si>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</si>
  <si>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</si>
  <si>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</si>
  <si>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</si>
  <si>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</si>
  <si>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</si>
  <si>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</si>
  <si>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</si>
  <si>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</si>
  <si>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</si>
  <si>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</si>
  <si>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</si>
  <si>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</si>
  <si>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</si>
  <si>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</si>
  <si>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</si>
  <si>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</si>
  <si>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</si>
  <si>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</si>
  <si>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</si>
  <si>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</si>
  <si>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</si>
  <si>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</si>
  <si>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</si>
  <si>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</si>
  <si>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</si>
  <si>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</si>
  <si>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</si>
  <si>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</si>
  <si>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</si>
  <si>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</si>
  <si>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</si>
  <si>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</si>
  <si>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</si>
  <si>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</si>
  <si>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</si>
  <si>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</si>
  <si>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</si>
  <si>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</si>
  <si>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</si>
  <si>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</si>
  <si>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</si>
  <si>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</si>
  <si>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</si>
  <si>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</si>
  <si>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</si>
  <si>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</si>
  <si>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</si>
  <si>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</si>
  <si>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</si>
  <si>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</si>
  <si>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</si>
  <si>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</si>
  <si>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</si>
  <si>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</si>
  <si>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</si>
  <si>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</si>
  <si>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</si>
  <si>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</si>
  <si>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</si>
  <si>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</si>
  <si>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</si>
  <si>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</si>
  <si>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</si>
  <si>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</si>
  <si>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</si>
  <si>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</si>
  <si>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</si>
  <si>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</si>
  <si>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</si>
  <si>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</si>
  <si>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</si>
  <si>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</si>
  <si>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</si>
  <si>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</si>
  <si>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</si>
  <si>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</si>
  <si>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</si>
  <si>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</si>
  <si>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</si>
  <si>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</si>
  <si>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</si>
  <si>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</si>
  <si>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</si>
  <si>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</si>
  <si>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</si>
  <si>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</si>
  <si>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</si>
  <si>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</si>
  <si>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</si>
  <si>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</si>
  <si>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</si>
  <si>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</si>
  <si>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</si>
  <si>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</si>
  <si>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</si>
  <si>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</si>
  <si>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</si>
  <si>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</si>
  <si>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</si>
  <si>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</si>
  <si>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</si>
  <si>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</si>
  <si>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</si>
  <si>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</si>
  <si>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</si>
  <si>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</si>
  <si>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</si>
  <si>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</si>
  <si>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</si>
  <si>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</si>
  <si>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</si>
  <si>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</si>
  <si>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</si>
  <si>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</si>
  <si>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</si>
  <si>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</si>
  <si>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</si>
  <si>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</si>
  <si>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</si>
  <si>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</si>
  <si>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</si>
  <si>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</si>
  <si>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</si>
  <si>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</si>
  <si>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</si>
  <si>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</si>
  <si>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</si>
  <si>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</si>
  <si>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</si>
  <si>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</si>
  <si>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</si>
  <si>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</si>
  <si>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</si>
  <si>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</si>
  <si>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</si>
  <si>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</si>
  <si>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</si>
  <si>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</si>
  <si>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</si>
  <si>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</si>
  <si>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</si>
  <si>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</si>
  <si>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</si>
  <si>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</si>
  <si>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</si>
  <si>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</si>
  <si>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</si>
  <si>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</si>
  <si>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</si>
  <si>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</si>
  <si>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</si>
  <si>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</si>
  <si>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</si>
  <si>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</si>
  <si>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</si>
  <si>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</si>
  <si>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</si>
  <si>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</si>
  <si>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</si>
  <si>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</si>
  <si>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</si>
  <si>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</si>
  <si>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</si>
  <si>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</si>
  <si>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</si>
  <si>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</si>
  <si>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</si>
  <si>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</si>
  <si>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</si>
  <si>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</si>
  <si>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</si>
  <si>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</si>
  <si>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</si>
  <si>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</si>
  <si>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</si>
  <si>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</si>
  <si>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</si>
  <si>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</si>
  <si>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</si>
  <si>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</si>
  <si>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</si>
  <si>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</si>
  <si>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</si>
  <si>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</si>
  <si>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</si>
  <si>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</si>
  <si>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</si>
  <si>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</si>
  <si>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</si>
  <si>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</si>
  <si>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</si>
  <si>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</si>
  <si>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</si>
  <si>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</si>
  <si>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</si>
  <si>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</si>
  <si>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</si>
  <si>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</si>
  <si>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</si>
  <si>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</si>
  <si>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</si>
  <si>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</si>
  <si>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</si>
  <si>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</si>
  <si>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</si>
  <si>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</si>
  <si>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</si>
  <si>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</si>
  <si>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</si>
  <si>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</si>
  <si>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</si>
  <si>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</si>
  <si>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</si>
  <si>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</si>
  <si>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</si>
  <si>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</si>
  <si>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</si>
  <si>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</si>
  <si>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</si>
  <si>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</si>
  <si>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</si>
  <si>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</si>
  <si>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</si>
  <si>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</si>
  <si>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</si>
  <si>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</si>
  <si>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</si>
  <si>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</si>
  <si>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</si>
  <si>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</si>
  <si>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</si>
  <si>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</si>
  <si>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</si>
  <si>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</si>
  <si>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</si>
  <si>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</si>
  <si>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</si>
  <si>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</si>
  <si>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</si>
  <si>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</si>
  <si>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</si>
  <si>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</si>
  <si>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</si>
  <si>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</si>
  <si>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</si>
  <si>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</si>
  <si>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</si>
  <si>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</si>
  <si>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</si>
  <si>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</si>
  <si>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</si>
  <si>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</si>
  <si>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</si>
  <si>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</si>
  <si>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</si>
  <si>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</si>
  <si>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</si>
  <si>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</si>
  <si>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</si>
  <si>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</si>
  <si>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</si>
  <si>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</si>
  <si>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</si>
  <si>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</si>
  <si>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</si>
  <si>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</si>
  <si>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</si>
  <si>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</si>
  <si>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</si>
  <si>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</si>
  <si>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</si>
  <si>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</si>
  <si>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</si>
  <si>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</si>
  <si>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</si>
  <si>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</si>
  <si>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</si>
  <si>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</si>
  <si>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</si>
  <si>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</si>
  <si>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</si>
  <si>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</si>
  <si>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</si>
  <si>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</si>
  <si>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</si>
  <si>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</si>
  <si>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</si>
  <si>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</si>
  <si>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</si>
  <si>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</si>
  <si>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</si>
  <si>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</si>
  <si>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</si>
  <si>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</si>
  <si>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</si>
  <si>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</si>
  <si>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</si>
  <si>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</si>
  <si>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</si>
  <si>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</si>
  <si>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</si>
  <si>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</si>
  <si>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</si>
  <si>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</si>
  <si>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</si>
  <si>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</si>
  <si>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</si>
  <si>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</si>
  <si>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</si>
  <si>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</si>
  <si>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</si>
  <si>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</si>
  <si>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</si>
  <si>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</si>
  <si>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</si>
  <si>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</si>
  <si>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</si>
  <si>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</si>
  <si>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</si>
  <si>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</si>
  <si>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</si>
  <si>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</si>
  <si>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</si>
  <si>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</si>
  <si>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</si>
  <si>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</si>
  <si>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</si>
  <si>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</si>
  <si>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</si>
  <si>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</si>
  <si>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</si>
  <si>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</si>
  <si>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</si>
  <si>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</si>
  <si>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</si>
  <si>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</si>
  <si>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</si>
  <si>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</si>
  <si>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</si>
  <si>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</si>
  <si>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</si>
  <si>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</si>
  <si>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</si>
  <si>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</si>
  <si>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</si>
  <si>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</si>
  <si>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</si>
  <si>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</si>
  <si>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</si>
  <si>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</si>
  <si>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</si>
  <si>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</si>
  <si>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</si>
  <si>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</si>
  <si>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</si>
  <si>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</si>
  <si>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</si>
  <si>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</si>
  <si>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</si>
  <si>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</si>
  <si>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</si>
  <si>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</si>
  <si>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</si>
  <si>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</si>
  <si>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</si>
  <si>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</si>
  <si>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</si>
  <si>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</si>
  <si>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</si>
  <si>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</si>
  <si>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</si>
  <si>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</si>
  <si>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</si>
  <si>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</si>
  <si>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</si>
  <si>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</si>
  <si>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</si>
  <si>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</si>
  <si>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</si>
  <si>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</si>
  <si>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</si>
  <si>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</si>
  <si>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</si>
  <si>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</si>
  <si>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</si>
  <si>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</si>
  <si>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</si>
  <si>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</si>
  <si>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</si>
  <si>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</si>
  <si>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</si>
  <si>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</si>
  <si>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</si>
  <si>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</si>
  <si>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</si>
  <si>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</si>
  <si>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</si>
  <si>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</si>
  <si>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</si>
  <si>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</si>
  <si>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</si>
  <si>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</si>
  <si>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</si>
  <si>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</si>
  <si>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</si>
  <si>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</si>
  <si>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</si>
  <si>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</si>
  <si>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</si>
  <si>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</si>
  <si>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</si>
  <si>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</si>
  <si>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</si>
  <si>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</si>
  <si>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</si>
  <si>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</si>
  <si>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</si>
  <si>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</si>
  <si>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</si>
  <si>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</si>
  <si>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</si>
  <si>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</si>
  <si>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</si>
  <si>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</si>
  <si>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</si>
  <si>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</si>
  <si>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</si>
  <si>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</si>
  <si>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</si>
  <si>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</si>
  <si>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</si>
  <si>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</si>
  <si>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</si>
  <si>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</si>
  <si>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</si>
  <si>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</si>
  <si>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</si>
  <si>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</si>
  <si>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</si>
  <si>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</si>
  <si>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</si>
  <si>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</si>
  <si>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</si>
  <si>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</si>
  <si>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</si>
  <si>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</si>
  <si>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</si>
  <si>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</si>
  <si>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</si>
  <si>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</si>
  <si>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</si>
  <si>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</si>
  <si>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</si>
  <si>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</si>
  <si>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</si>
  <si>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</si>
  <si>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</si>
  <si>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</si>
  <si>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</si>
  <si>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</si>
  <si>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</si>
  <si>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</si>
  <si>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</si>
  <si>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</si>
  <si>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</si>
  <si>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</si>
  <si>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</si>
  <si>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</si>
  <si>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</si>
  <si>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</si>
  <si>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</si>
  <si>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</si>
  <si>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</si>
  <si>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</si>
  <si>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</si>
  <si>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</si>
  <si>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</si>
  <si>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</si>
  <si>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</si>
  <si>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</si>
  <si>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</si>
  <si>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</si>
  <si>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</si>
  <si>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</si>
  <si>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</si>
  <si>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</si>
  <si>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</si>
  <si>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</si>
  <si>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</si>
  <si>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</si>
  <si>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</si>
  <si>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</si>
  <si>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</si>
  <si>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</si>
  <si>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</si>
  <si>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</si>
  <si>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</si>
  <si>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</si>
  <si>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</si>
  <si>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</si>
  <si>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</si>
  <si>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</si>
  <si>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</si>
  <si>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</si>
  <si>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</si>
  <si>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</si>
  <si>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</si>
  <si>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</si>
  <si>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</si>
  <si>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</si>
  <si>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</si>
  <si>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</si>
  <si>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</si>
  <si>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</si>
  <si>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</si>
  <si>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</si>
  <si>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</si>
  <si>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</si>
  <si>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</si>
  <si>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</si>
  <si>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</si>
  <si>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</si>
  <si>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</si>
  <si>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</si>
  <si>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</si>
  <si>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</si>
  <si>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</si>
  <si>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</si>
  <si>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</si>
  <si>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</si>
  <si>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</si>
  <si>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</si>
  <si>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</si>
  <si>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</si>
  <si>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</si>
  <si>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</si>
  <si>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</si>
  <si>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</si>
  <si>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</si>
  <si>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</si>
  <si>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</si>
  <si>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</si>
  <si>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</si>
  <si>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</si>
  <si>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</si>
  <si>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</si>
  <si>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</si>
  <si>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</si>
  <si>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</si>
  <si>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</si>
  <si>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</si>
  <si>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</si>
  <si>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</si>
  <si>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</si>
  <si>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</si>
  <si>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</si>
  <si>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</si>
  <si>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</si>
  <si>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</si>
  <si>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</si>
  <si>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</si>
  <si>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</si>
  <si>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</si>
  <si>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</si>
  <si>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</si>
  <si>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</si>
  <si>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</si>
  <si>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</si>
  <si>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</si>
  <si>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</si>
  <si>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</si>
  <si>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</si>
  <si>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</si>
  <si>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</si>
  <si>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</si>
  <si>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</si>
  <si>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</si>
  <si>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</si>
  <si>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</si>
  <si>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</si>
  <si>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</si>
  <si>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</si>
  <si>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</si>
  <si>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</si>
  <si>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</si>
  <si>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</si>
  <si>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</si>
  <si>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</si>
  <si>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</si>
  <si>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</si>
  <si>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</si>
  <si>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</si>
  <si>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</si>
  <si>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</si>
  <si>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</si>
  <si>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</si>
  <si>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</si>
  <si>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</si>
  <si>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</si>
  <si>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</si>
  <si>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</si>
  <si>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</si>
  <si>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</si>
  <si>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</si>
  <si>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</si>
  <si>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</si>
  <si>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</si>
  <si>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</si>
  <si>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</si>
  <si>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</si>
  <si>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</si>
  <si>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</si>
  <si>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</si>
  <si>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</si>
  <si>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</si>
  <si>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</si>
  <si>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</si>
  <si>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</si>
  <si>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</si>
  <si>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</si>
  <si>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</si>
  <si>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</si>
  <si>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</si>
  <si>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</si>
  <si>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</si>
  <si>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</si>
  <si>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</si>
  <si>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</si>
  <si>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</si>
  <si>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</si>
  <si>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</si>
  <si>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</si>
  <si>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</si>
  <si>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</si>
  <si>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</si>
  <si>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</si>
  <si>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</si>
  <si>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</si>
  <si>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</si>
  <si>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</si>
  <si>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</si>
  <si>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</si>
  <si>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</si>
  <si>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</si>
  <si>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</si>
  <si>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</si>
  <si>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</si>
  <si>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</si>
  <si>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</si>
  <si>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</si>
  <si>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</si>
  <si>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</si>
  <si>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</si>
  <si>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</si>
  <si>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</si>
  <si>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</si>
  <si>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</si>
  <si>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</si>
  <si>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</si>
  <si>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</si>
  <si>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</si>
  <si>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</si>
  <si>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</si>
  <si>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</si>
  <si>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</si>
  <si>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</si>
  <si>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</si>
  <si>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</si>
  <si>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</si>
  <si>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</si>
  <si>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</si>
  <si>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</si>
  <si>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</si>
  <si>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</si>
  <si>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</si>
  <si>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</si>
  <si>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</si>
  <si>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</si>
  <si>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</si>
  <si>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</si>
  <si>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</si>
  <si>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</si>
  <si>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</si>
  <si>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</si>
  <si>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</si>
  <si>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</si>
  <si>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</si>
  <si>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</si>
  <si>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</si>
  <si>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</si>
  <si>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</si>
  <si>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</si>
  <si>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</si>
  <si>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</si>
  <si>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</si>
  <si>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</si>
  <si>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</si>
  <si>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</si>
  <si>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</si>
  <si>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</si>
  <si>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</si>
  <si>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</si>
  <si>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</si>
  <si>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</si>
  <si>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</si>
  <si>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</si>
  <si>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</si>
  <si>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</si>
  <si>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</si>
  <si>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</si>
  <si>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</si>
  <si>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</si>
  <si>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</si>
  <si>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</si>
  <si>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</si>
  <si>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</si>
  <si>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</si>
  <si>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</si>
  <si>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</si>
  <si>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</si>
  <si>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</si>
  <si>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</si>
  <si>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</si>
  <si>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</si>
  <si>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</si>
  <si>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</si>
  <si>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</si>
  <si>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</si>
  <si>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</si>
  <si>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</si>
  <si>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</si>
  <si>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</si>
  <si>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</si>
  <si>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</si>
  <si>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</si>
  <si>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</si>
  <si>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</si>
  <si>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</si>
  <si>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</si>
  <si>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</si>
  <si>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</si>
  <si>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</si>
  <si>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</si>
  <si>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</si>
  <si>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</si>
  <si>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</si>
  <si>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</si>
  <si>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</si>
  <si>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</si>
  <si>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</si>
  <si>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</si>
  <si>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</si>
  <si>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</si>
  <si>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</si>
  <si>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</si>
  <si>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</si>
  <si>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</si>
  <si>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</si>
  <si>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</si>
  <si>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</si>
  <si>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</si>
  <si>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</si>
  <si>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</si>
  <si>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</si>
  <si>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</si>
  <si>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</si>
  <si>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</si>
  <si>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</si>
  <si>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</si>
  <si>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</si>
  <si>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</si>
  <si>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</si>
  <si>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</si>
  <si>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</si>
  <si>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</si>
  <si>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</si>
  <si>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</si>
  <si>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</si>
  <si>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</si>
  <si>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</si>
  <si>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</si>
  <si>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</si>
  <si>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</si>
  <si>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</si>
  <si>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</si>
  <si>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</si>
  <si>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</si>
  <si>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</si>
  <si>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</si>
  <si>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</si>
  <si>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</si>
  <si>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</si>
  <si>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</si>
  <si>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</si>
  <si>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</si>
  <si>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</si>
  <si>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</si>
  <si>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</si>
  <si>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</si>
  <si>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</si>
  <si>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</si>
  <si>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</si>
  <si>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</si>
  <si>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</si>
  <si>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</si>
  <si>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</si>
  <si>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</si>
  <si>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</si>
  <si>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</si>
  <si>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</si>
  <si>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</si>
  <si>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</si>
  <si>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</si>
  <si>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</si>
  <si>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</si>
  <si>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</si>
  <si>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</si>
  <si>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</si>
  <si>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</si>
  <si>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</si>
  <si>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</si>
  <si>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</si>
  <si>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</si>
  <si>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</si>
  <si>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</si>
  <si>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</si>
  <si>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</si>
  <si>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</si>
  <si>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</si>
  <si>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</si>
  <si>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</si>
  <si>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</si>
  <si>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</si>
  <si>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</si>
  <si>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</si>
  <si>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</si>
  <si>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</si>
  <si>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</si>
  <si>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</si>
  <si>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</si>
  <si>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</si>
  <si>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</si>
  <si>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</si>
  <si>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</si>
  <si>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</si>
  <si>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</si>
  <si>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</si>
  <si>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</si>
  <si>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</si>
  <si>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</si>
  <si>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</si>
  <si>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</si>
  <si>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</si>
  <si>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</si>
  <si>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</si>
  <si>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</si>
  <si>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</si>
  <si>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</si>
  <si>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</si>
  <si>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</si>
  <si>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</si>
  <si>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</si>
  <si>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</si>
  <si>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</si>
  <si>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</si>
  <si>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</si>
  <si>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</si>
  <si>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</si>
  <si>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</si>
  <si>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</si>
  <si>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</si>
  <si>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</si>
  <si>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</si>
  <si>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</si>
  <si>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</si>
  <si>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</si>
  <si>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</si>
  <si>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</si>
  <si>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</si>
  <si>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</si>
  <si>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</si>
  <si>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</si>
  <si>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</si>
  <si>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</si>
  <si>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</si>
  <si>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</si>
  <si>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</si>
  <si>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</si>
  <si>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</si>
  <si>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</si>
  <si>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</si>
  <si>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</si>
  <si>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</si>
  <si>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</si>
  <si>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</si>
  <si>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</si>
  <si>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</si>
  <si>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</si>
  <si>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</si>
  <si>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</si>
  <si>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</si>
  <si>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</si>
  <si>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</si>
  <si>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</si>
  <si>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</si>
  <si>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</si>
  <si>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</si>
  <si>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</si>
  <si>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</si>
  <si>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</si>
  <si>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</si>
  <si>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</si>
  <si>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</si>
  <si>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</si>
  <si>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</si>
  <si>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</si>
  <si>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</si>
  <si>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</si>
  <si>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</si>
  <si>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</si>
  <si>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</si>
  <si>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</si>
  <si>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</si>
  <si>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</si>
  <si>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</si>
  <si>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</si>
  <si>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</si>
  <si>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</si>
  <si>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</si>
  <si>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</si>
  <si>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</si>
  <si>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</si>
  <si>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</si>
  <si>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</si>
  <si>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</si>
  <si>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</si>
  <si>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</si>
  <si>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</si>
  <si>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</si>
  <si>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</si>
  <si>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</si>
  <si>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</si>
  <si>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</si>
  <si>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</si>
  <si>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</si>
  <si>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</si>
  <si>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</si>
  <si>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</si>
  <si>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</si>
  <si>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</si>
  <si>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</si>
  <si>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</si>
  <si>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</si>
  <si>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</si>
  <si>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</si>
  <si>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</si>
  <si>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</si>
  <si>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</si>
  <si>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</si>
  <si>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</si>
  <si>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</si>
  <si>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</si>
  <si>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</si>
  <si>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</si>
  <si>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</si>
  <si>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</si>
  <si>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</si>
  <si>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</si>
  <si>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</si>
  <si>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</si>
  <si>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</si>
  <si>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</si>
  <si>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</si>
  <si>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</si>
  <si>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</si>
  <si>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</si>
  <si>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</si>
  <si>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</si>
  <si>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</si>
  <si>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</si>
  <si>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</si>
  <si>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</si>
  <si>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</si>
  <si>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</si>
  <si>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</si>
  <si>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</si>
  <si>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</si>
  <si>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</si>
  <si>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</si>
  <si>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</si>
  <si>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</si>
  <si>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</si>
  <si>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</si>
  <si>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</si>
  <si>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</si>
  <si>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</si>
  <si>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</si>
  <si>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</si>
  <si>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</si>
  <si>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</si>
  <si>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</si>
  <si>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</si>
  <si>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</si>
  <si>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</si>
  <si>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</si>
  <si>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</si>
  <si>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</si>
  <si>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</si>
  <si>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</si>
  <si>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</si>
  <si>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</si>
  <si>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</si>
  <si>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</si>
  <si>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</si>
  <si>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</si>
  <si>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</si>
  <si>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</si>
  <si>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</si>
  <si>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</si>
  <si>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</si>
  <si>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</si>
  <si>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</si>
  <si>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</si>
  <si>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</si>
  <si>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</si>
  <si>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</si>
  <si>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</si>
  <si>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</si>
  <si>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</si>
  <si>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</si>
  <si>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</si>
  <si>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</si>
  <si>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</si>
  <si>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</si>
  <si>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</si>
  <si>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</si>
  <si>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</si>
  <si>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</si>
  <si>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</si>
  <si>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</si>
  <si>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</si>
  <si>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</si>
  <si>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</si>
  <si>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</si>
  <si>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</si>
  <si>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</si>
  <si>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</si>
  <si>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</si>
  <si>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</si>
  <si>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</si>
  <si>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</si>
  <si>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</si>
  <si>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</si>
  <si>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</si>
  <si>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</si>
  <si>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</si>
  <si>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</si>
  <si>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</si>
  <si>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</si>
  <si>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</si>
  <si>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</si>
  <si>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</si>
  <si>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</si>
  <si>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</si>
  <si>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</si>
  <si>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</si>
  <si>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</si>
  <si>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</si>
  <si>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</si>
  <si>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</si>
  <si>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</si>
  <si>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</si>
  <si>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</si>
  <si>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</si>
  <si>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</si>
  <si>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</si>
  <si>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</si>
  <si>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</si>
  <si>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</si>
  <si>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</si>
  <si>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</si>
  <si>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</si>
  <si>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</si>
  <si>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</si>
  <si>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</si>
  <si>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</si>
  <si>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</si>
  <si>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</si>
  <si>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</si>
  <si>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</si>
  <si>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</si>
  <si>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</si>
  <si>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</si>
  <si>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</si>
  <si>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</si>
  <si>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</si>
  <si>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</si>
  <si>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</si>
  <si>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</si>
  <si>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</si>
  <si>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</si>
  <si>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</si>
  <si>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</si>
  <si>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</si>
  <si>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</si>
  <si>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</si>
  <si>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</si>
  <si>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</si>
  <si>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</si>
  <si>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</si>
  <si>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</si>
  <si>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</si>
  <si>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</si>
  <si>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</si>
  <si>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</si>
  <si>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</si>
  <si>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</si>
  <si>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</si>
  <si>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</si>
  <si>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</si>
  <si>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</si>
  <si>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</si>
  <si>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</si>
  <si>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</si>
  <si>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</si>
  <si>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</si>
  <si>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</si>
  <si>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</si>
  <si>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</si>
  <si>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</si>
  <si>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</si>
  <si>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</si>
  <si>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</si>
  <si>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</si>
  <si>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</si>
  <si>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</si>
  <si>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</si>
  <si>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</si>
  <si>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</si>
  <si>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</si>
  <si>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</si>
  <si>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</si>
  <si>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</si>
  <si>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</si>
  <si>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</si>
  <si>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</si>
  <si>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</si>
  <si>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</si>
  <si>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</si>
  <si>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</si>
  <si>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</si>
  <si>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</si>
  <si>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</si>
  <si>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</si>
  <si>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</si>
  <si>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</si>
  <si>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</si>
  <si>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</si>
  <si>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</si>
  <si>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</si>
  <si>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</si>
  <si>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</si>
  <si>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</si>
  <si>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</si>
  <si>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</si>
  <si>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</si>
  <si>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</si>
  <si>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</si>
  <si>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</si>
  <si>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</si>
  <si>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</si>
  <si>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</si>
  <si>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</si>
  <si>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</si>
  <si>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</si>
  <si>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</si>
  <si>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</si>
  <si>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</si>
  <si>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</si>
  <si>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</si>
  <si>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</si>
  <si>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</si>
  <si>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</si>
  <si>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</si>
  <si>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</si>
  <si>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</si>
  <si>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</si>
  <si>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</si>
  <si>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</si>
  <si>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</si>
  <si>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</si>
  <si>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</si>
  <si>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</si>
  <si>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</si>
  <si>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</si>
  <si>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</si>
  <si>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</si>
  <si>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</si>
  <si>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</si>
  <si>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</si>
  <si>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</si>
  <si>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</si>
  <si>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</si>
  <si>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</si>
  <si>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</si>
  <si>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</si>
  <si>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</si>
  <si>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</si>
  <si>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</si>
  <si>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</si>
  <si>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</si>
  <si>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</si>
  <si>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</si>
  <si>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</si>
  <si>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</si>
  <si>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</si>
  <si>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</si>
  <si>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</si>
  <si>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</si>
  <si>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</si>
  <si>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</si>
  <si>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</si>
  <si>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</si>
  <si>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</si>
  <si>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</si>
  <si>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</si>
  <si>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</si>
  <si>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</si>
  <si>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</si>
  <si>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</si>
  <si>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</si>
  <si>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</si>
  <si>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</si>
  <si>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</si>
  <si>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</si>
  <si>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</si>
  <si>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</si>
  <si>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</si>
  <si>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</si>
  <si>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</si>
  <si>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</si>
  <si>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</si>
  <si>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</si>
  <si>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</si>
  <si>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</si>
  <si>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</si>
  <si>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</si>
  <si>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</si>
  <si>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</si>
  <si>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</si>
  <si>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</si>
  <si>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</si>
  <si>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</si>
  <si>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</si>
  <si>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</si>
  <si>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</si>
  <si>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</si>
  <si>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</si>
  <si>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</si>
  <si>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</si>
  <si>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</si>
  <si>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</si>
  <si>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</si>
  <si>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</si>
  <si>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</si>
  <si>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</si>
  <si>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</si>
  <si>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</si>
  <si>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</si>
  <si>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</si>
  <si>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</si>
  <si>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</si>
  <si>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</si>
  <si>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</si>
  <si>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</si>
  <si>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</si>
  <si>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</si>
  <si>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</si>
  <si>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</si>
  <si>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</si>
  <si>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</si>
  <si>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</si>
  <si>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</si>
  <si>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</si>
  <si>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</si>
  <si>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</si>
  <si>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</si>
  <si>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</si>
  <si>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</si>
  <si>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</si>
  <si>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</si>
  <si>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</si>
  <si>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</si>
  <si>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</si>
  <si>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</si>
  <si>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</si>
  <si>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</si>
  <si>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</si>
  <si>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</si>
  <si>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</si>
  <si>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</si>
  <si>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</si>
  <si>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</si>
  <si>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</si>
  <si>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</si>
  <si>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</si>
  <si>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</si>
  <si>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</si>
  <si>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</si>
  <si>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</si>
  <si>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</si>
  <si>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</si>
  <si>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</si>
  <si>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</si>
  <si>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</si>
  <si>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</si>
  <si>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</si>
  <si>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</si>
  <si>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</si>
  <si>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</si>
  <si>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</si>
  <si>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</si>
  <si>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</si>
  <si>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</si>
  <si>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</si>
  <si>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</si>
  <si>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</si>
  <si>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</si>
  <si>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</si>
  <si>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</si>
  <si>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</si>
  <si>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</si>
  <si>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</si>
  <si>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</si>
  <si>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</si>
  <si>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</si>
  <si>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</si>
  <si>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</si>
  <si>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</si>
  <si>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</si>
  <si>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</si>
  <si>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</si>
  <si>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</si>
  <si>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</si>
  <si>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</si>
  <si>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</si>
  <si>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</si>
  <si>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</si>
  <si>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</si>
  <si>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</si>
  <si>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</si>
  <si>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</si>
  <si>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</si>
  <si>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</si>
  <si>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</si>
  <si>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</si>
  <si>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</si>
  <si>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</si>
  <si>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</si>
  <si>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</si>
  <si>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</si>
  <si>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</si>
  <si>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</si>
  <si>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</si>
  <si>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</si>
  <si>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</si>
  <si>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</si>
  <si>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</si>
  <si>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</si>
  <si>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</si>
  <si>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</si>
  <si>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</si>
  <si>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</si>
  <si>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</si>
  <si>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</si>
  <si>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</si>
  <si>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</si>
  <si>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</si>
  <si>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</si>
  <si>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</si>
  <si>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</si>
  <si>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</si>
  <si>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</si>
  <si>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</si>
  <si>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</si>
  <si>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</si>
  <si>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</si>
  <si>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</si>
  <si>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</si>
  <si>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</si>
  <si>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</si>
  <si>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</si>
  <si>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</si>
  <si>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</si>
  <si>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</si>
  <si>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</si>
  <si>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</si>
  <si>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</si>
  <si>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</si>
  <si>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</si>
  <si>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</si>
  <si>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</si>
  <si>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</si>
  <si>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</si>
  <si>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</si>
  <si>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</si>
  <si>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</si>
  <si>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</si>
  <si>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</si>
  <si>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</si>
  <si>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</si>
  <si>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</si>
  <si>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</si>
  <si>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</si>
  <si>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</si>
  <si>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</si>
  <si>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</si>
  <si>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</si>
  <si>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</si>
  <si>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</si>
  <si>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</si>
  <si>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</si>
  <si>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</si>
  <si>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</si>
  <si>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</si>
  <si>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</si>
  <si>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</si>
  <si>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</si>
  <si>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</si>
  <si>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</si>
  <si>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</si>
  <si>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</si>
  <si>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</si>
  <si>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</si>
  <si>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</si>
  <si>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</si>
  <si>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</si>
  <si>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</si>
  <si>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</si>
  <si>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</si>
  <si>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</si>
  <si>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</si>
  <si>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</si>
  <si>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</si>
  <si>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</si>
  <si>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</si>
  <si>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</si>
  <si>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</si>
  <si>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</si>
  <si>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</si>
  <si>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</si>
  <si>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</si>
  <si>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</si>
  <si>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</si>
  <si>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</si>
  <si>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</si>
  <si>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</si>
  <si>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</si>
  <si>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</si>
  <si>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</si>
  <si>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</si>
  <si>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</si>
  <si>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</si>
  <si>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</si>
  <si>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</si>
  <si>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</si>
  <si>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</si>
  <si>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</si>
  <si>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</si>
  <si>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</si>
  <si>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</si>
  <si>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</si>
  <si>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</si>
  <si>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</si>
  <si>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</si>
  <si>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</si>
  <si>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</si>
  <si>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</si>
  <si>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</si>
  <si>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</si>
  <si>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</si>
  <si>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</si>
  <si>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</si>
  <si>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</si>
  <si>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</si>
  <si>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</si>
  <si>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</si>
  <si>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</si>
  <si>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</si>
  <si>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</si>
  <si>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</si>
  <si>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</si>
  <si>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</si>
  <si>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</si>
  <si>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</si>
  <si>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</si>
  <si>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</si>
  <si>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</si>
  <si>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</si>
  <si>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</si>
  <si>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</si>
  <si>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</si>
  <si>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</si>
  <si>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</si>
  <si>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</si>
  <si>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</si>
  <si>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</si>
  <si>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</si>
  <si>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</si>
  <si>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</si>
  <si>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</si>
  <si>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</si>
  <si>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</si>
  <si>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</si>
  <si>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</si>
  <si>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</si>
  <si>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</si>
  <si>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</si>
  <si>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</si>
  <si>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</si>
  <si>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</si>
  <si>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</si>
  <si>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</si>
  <si>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</si>
  <si>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</si>
  <si>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</si>
  <si>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</si>
  <si>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</si>
  <si>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</si>
  <si>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</si>
  <si>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</si>
  <si>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</si>
  <si>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</si>
  <si>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</si>
  <si>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</si>
  <si>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</si>
  <si>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</si>
  <si>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</si>
  <si>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</si>
  <si>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</si>
  <si>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</si>
  <si>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</si>
  <si>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</si>
  <si>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</si>
  <si>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</si>
  <si>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</si>
  <si>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</si>
  <si>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</si>
  <si>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</si>
  <si>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</si>
  <si>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</si>
  <si>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</si>
  <si>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</si>
  <si>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</si>
  <si>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</si>
  <si>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</si>
  <si>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</si>
  <si>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</si>
  <si>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</si>
  <si>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</si>
  <si>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</si>
  <si>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</si>
  <si>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</si>
  <si>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</si>
  <si>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</si>
  <si>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</si>
  <si>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</si>
  <si>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</si>
  <si>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</si>
  <si>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</si>
  <si>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</si>
  <si>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</si>
  <si>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</si>
  <si>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</si>
  <si>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</si>
  <si>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</si>
  <si>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</si>
  <si>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</si>
  <si>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</si>
  <si>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</si>
  <si>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</si>
  <si>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</si>
  <si>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</si>
  <si>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</si>
  <si>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</si>
  <si>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</si>
  <si>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</si>
  <si>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</si>
  <si>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</si>
  <si>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</si>
  <si>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</si>
  <si>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</si>
  <si>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</si>
  <si>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</si>
  <si>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</si>
  <si>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</si>
  <si>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</si>
  <si>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</si>
  <si>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</si>
  <si>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</si>
  <si>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</si>
  <si>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</si>
  <si>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</si>
  <si>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</si>
  <si>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</si>
  <si>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</si>
  <si>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</si>
  <si>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</si>
  <si>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</si>
  <si>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</si>
  <si>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</si>
  <si>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</si>
  <si>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</si>
  <si>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</si>
  <si>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</si>
  <si>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</si>
  <si>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</si>
  <si>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</si>
  <si>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</si>
  <si>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</si>
  <si>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</si>
  <si>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</si>
  <si>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</si>
  <si>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</si>
  <si>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</si>
  <si>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</si>
  <si>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</si>
  <si>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</si>
  <si>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</si>
  <si>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</si>
  <si>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</si>
  <si>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</si>
  <si>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</si>
  <si>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</si>
  <si>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</si>
  <si>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</si>
  <si>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</si>
  <si>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</si>
  <si>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</si>
  <si>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</si>
  <si>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</si>
  <si>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</si>
  <si>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</si>
  <si>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</si>
  <si>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</si>
  <si>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</si>
  <si>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</si>
  <si>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</si>
  <si>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</si>
  <si>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</si>
  <si>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</si>
  <si>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</si>
  <si>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</si>
  <si>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</si>
  <si>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</si>
  <si>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</si>
  <si>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</si>
  <si>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</si>
  <si>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</si>
  <si>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</si>
  <si>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</si>
  <si>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</si>
  <si>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</si>
  <si>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</si>
  <si>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</si>
  <si>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</si>
  <si>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</si>
  <si>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</si>
  <si>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</si>
  <si>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</si>
  <si>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</si>
  <si>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</si>
  <si>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</si>
  <si>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</si>
  <si>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</si>
  <si>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</si>
  <si>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</si>
  <si>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</si>
  <si>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</si>
  <si>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</si>
  <si>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</si>
  <si>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</si>
  <si>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</si>
  <si>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</si>
  <si>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</si>
  <si>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</si>
  <si>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</si>
  <si>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</si>
  <si>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</si>
  <si>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</si>
  <si>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</si>
  <si>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</si>
  <si>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</si>
  <si>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</si>
  <si>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</si>
  <si>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</si>
  <si>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</si>
  <si>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</si>
  <si>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</si>
  <si>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</si>
  <si>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</si>
  <si>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</si>
  <si>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</si>
  <si>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</si>
  <si>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</si>
  <si>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</si>
  <si>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</si>
  <si>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</si>
  <si>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</si>
  <si>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</si>
  <si>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</si>
  <si>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</si>
  <si>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</si>
  <si>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</si>
  <si>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</si>
  <si>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</si>
  <si>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</si>
  <si>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</si>
  <si>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</si>
  <si>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</si>
  <si>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</si>
  <si>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</si>
  <si>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</si>
  <si>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</si>
  <si>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</si>
  <si>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</si>
  <si>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</si>
  <si>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</si>
  <si>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</si>
  <si>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</si>
  <si>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</si>
  <si>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</si>
  <si>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</si>
  <si>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</si>
  <si>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</si>
  <si>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</si>
  <si>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</si>
  <si>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</si>
  <si>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</si>
  <si>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</si>
  <si>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</si>
  <si>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</si>
  <si>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</si>
  <si>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</si>
  <si>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</si>
  <si>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</si>
  <si>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</si>
  <si>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</si>
  <si>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</si>
  <si>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</si>
  <si>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</si>
  <si>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</si>
  <si>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</si>
  <si>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</si>
  <si>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</si>
  <si>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</si>
  <si>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</si>
  <si>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</si>
  <si>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</si>
  <si>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</si>
  <si>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</si>
  <si>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</si>
  <si>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</si>
  <si>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</si>
  <si>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</si>
  <si>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</si>
  <si>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</si>
  <si>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</si>
  <si>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</si>
  <si>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</si>
  <si>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</si>
  <si>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</si>
  <si>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</si>
  <si>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</si>
  <si>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</si>
  <si>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</si>
  <si>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</si>
  <si>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</si>
  <si>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</si>
  <si>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</si>
  <si>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</si>
  <si>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</si>
  <si>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</si>
  <si>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</si>
  <si>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</si>
  <si>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</si>
  <si>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</si>
  <si>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</si>
  <si>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</si>
  <si>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</si>
  <si>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</si>
  <si>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</si>
  <si>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</si>
  <si>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</si>
  <si>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</si>
  <si>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</si>
  <si>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</si>
  <si>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</si>
  <si>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</si>
  <si>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</si>
  <si>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</si>
  <si>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</si>
  <si>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</si>
  <si>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</si>
  <si>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</si>
  <si>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</si>
  <si>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</si>
  <si>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</si>
  <si>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</si>
  <si>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</si>
  <si>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</si>
  <si>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</si>
  <si>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</si>
  <si>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</si>
  <si>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</si>
  <si>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</si>
  <si>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</si>
  <si>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</si>
  <si>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</si>
  <si>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</si>
  <si>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</si>
  <si>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</si>
  <si>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</si>
  <si>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</si>
  <si>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</si>
  <si>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</si>
  <si>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</si>
  <si>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</si>
  <si>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</si>
  <si>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</si>
  <si>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</si>
  <si>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</si>
  <si>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</si>
  <si>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</si>
  <si>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</si>
  <si>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</si>
  <si>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</si>
  <si>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</si>
  <si>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</si>
  <si>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</si>
  <si>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</si>
  <si>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</si>
  <si>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</si>
  <si>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</si>
  <si>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</si>
  <si>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</si>
  <si>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</si>
  <si>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</si>
  <si>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</si>
  <si>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</si>
  <si>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</si>
  <si>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</si>
  <si>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</si>
  <si>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</si>
  <si>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</si>
  <si>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</si>
  <si>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</si>
  <si>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</si>
  <si>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</si>
  <si>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</si>
  <si>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</si>
  <si>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</si>
  <si>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</si>
  <si>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</si>
  <si>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</si>
  <si>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</si>
  <si>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</si>
  <si>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</si>
  <si>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</si>
  <si>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</si>
  <si>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</si>
  <si>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</si>
  <si>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</si>
  <si>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</si>
  <si>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</si>
  <si>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</si>
  <si>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</si>
  <si>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</si>
  <si>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</si>
  <si>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</si>
  <si>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</si>
  <si>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</si>
  <si>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</si>
  <si>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</si>
  <si>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</si>
  <si>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</si>
  <si>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</si>
  <si>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</si>
  <si>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</si>
  <si>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</si>
  <si>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</si>
  <si>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</si>
  <si>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</si>
  <si>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</si>
  <si>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</si>
  <si>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</si>
  <si>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</si>
  <si>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</si>
  <si>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</si>
  <si>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</si>
  <si>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</si>
  <si>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</si>
  <si>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</si>
  <si>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</si>
  <si>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</si>
  <si>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</si>
  <si>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</si>
  <si>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</si>
  <si>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</si>
  <si>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</si>
  <si>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</si>
  <si>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</si>
  <si>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</si>
  <si>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</si>
  <si>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</si>
  <si>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</si>
  <si>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</si>
  <si>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</si>
  <si>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</si>
  <si>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</si>
  <si>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</si>
  <si>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</si>
  <si>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</si>
  <si>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</si>
  <si>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</si>
  <si>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</si>
  <si>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</si>
  <si>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</si>
  <si>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</si>
  <si>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</si>
  <si>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</si>
  <si>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</si>
  <si>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</si>
  <si>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</si>
  <si>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</si>
  <si>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</si>
  <si>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</si>
  <si>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</si>
  <si>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</si>
  <si>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</si>
  <si>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</si>
  <si>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</si>
  <si>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</si>
  <si>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</si>
  <si>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</si>
  <si>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</si>
  <si>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</si>
  <si>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</si>
  <si>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</si>
  <si>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</si>
  <si>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</si>
  <si>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</si>
  <si>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</si>
  <si>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</si>
  <si>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</si>
  <si>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</si>
  <si>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</si>
  <si>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</si>
  <si>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</si>
  <si>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</si>
  <si>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</si>
  <si>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</si>
  <si>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</si>
  <si>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</si>
  <si>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</si>
  <si>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</si>
  <si>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</si>
  <si>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</si>
  <si>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</si>
  <si>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</si>
  <si>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</si>
  <si>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</si>
  <si>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</si>
  <si>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</si>
  <si>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</si>
  <si>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</si>
  <si>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</si>
  <si>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</si>
  <si>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</si>
  <si>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</si>
  <si>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</si>
  <si>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</si>
  <si>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</si>
  <si>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</si>
  <si>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</si>
  <si>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</si>
  <si>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</si>
  <si>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</si>
  <si>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</si>
  <si>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</si>
  <si>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</si>
  <si>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</si>
  <si>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</si>
  <si>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</si>
  <si>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</si>
  <si>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</si>
  <si>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</si>
  <si>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</si>
  <si>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</si>
  <si>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</si>
  <si>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</si>
  <si>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</si>
  <si>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</si>
  <si>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</si>
  <si>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</si>
  <si>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</si>
  <si>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</si>
  <si>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</si>
  <si>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</si>
  <si>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</si>
  <si>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</si>
  <si>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</si>
  <si>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</si>
  <si>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</si>
  <si>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</si>
  <si>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</si>
  <si>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</si>
  <si>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</si>
  <si>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</si>
  <si>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</si>
  <si>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</si>
  <si>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</si>
  <si>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</si>
  <si>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</si>
  <si>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</si>
  <si>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</si>
  <si>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</si>
  <si>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</si>
  <si>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</si>
  <si>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</si>
  <si>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</si>
  <si>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</si>
  <si>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</si>
  <si>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</si>
  <si>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</si>
  <si>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</si>
  <si>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</si>
  <si>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</si>
  <si>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</si>
  <si>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</si>
  <si>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</si>
  <si>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</si>
  <si>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</si>
  <si>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</si>
  <si>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</si>
  <si>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</si>
  <si>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</si>
  <si>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</si>
  <si>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</si>
  <si>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</si>
  <si>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</si>
  <si>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</si>
  <si>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</si>
  <si>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</si>
  <si>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</si>
  <si>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</si>
  <si>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</si>
  <si>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</si>
  <si>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</si>
  <si>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</si>
  <si>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</si>
  <si>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</si>
  <si>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</si>
  <si>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</si>
  <si>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</si>
  <si>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</si>
  <si>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</si>
  <si>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</si>
  <si>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</si>
  <si>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</si>
  <si>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</si>
  <si>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</si>
  <si>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</si>
  <si>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</si>
  <si>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</si>
  <si>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</si>
  <si>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</si>
  <si>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</si>
  <si>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</si>
  <si>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</si>
  <si>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</si>
  <si>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</si>
  <si>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</si>
  <si>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</si>
  <si>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</si>
  <si>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</si>
  <si>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</si>
  <si>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</si>
  <si>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</si>
  <si>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</si>
  <si>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</si>
  <si>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</si>
  <si>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</si>
  <si>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</si>
  <si>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</si>
  <si>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</si>
  <si>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</si>
  <si>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</si>
  <si>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</si>
  <si>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</si>
  <si>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</si>
  <si>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</si>
  <si>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</si>
  <si>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</si>
  <si>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</si>
  <si>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</si>
  <si>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</si>
  <si>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</si>
  <si>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</si>
  <si>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</si>
  <si>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</si>
  <si>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</si>
  <si>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</si>
  <si>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</si>
  <si>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</si>
  <si>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</si>
  <si>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</si>
  <si>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</si>
  <si>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</si>
  <si>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</si>
  <si>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</si>
  <si>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</si>
  <si>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</si>
  <si>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</si>
  <si>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</si>
  <si>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</si>
  <si>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</si>
  <si>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</si>
  <si>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</si>
  <si>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</si>
  <si>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</si>
  <si>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</si>
  <si>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</si>
  <si>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</si>
  <si>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</si>
  <si>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</si>
  <si>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</si>
  <si>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</si>
  <si>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</si>
  <si>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</si>
  <si>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</si>
  <si>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</si>
  <si>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</si>
  <si>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</si>
  <si>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</si>
  <si>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</si>
  <si>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</si>
  <si>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</si>
  <si>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</si>
  <si>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</si>
  <si>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</si>
  <si>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</si>
  <si>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</si>
  <si>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</si>
  <si>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</si>
  <si>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</si>
  <si>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</si>
  <si>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</si>
  <si>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</si>
  <si>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</si>
  <si>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</si>
  <si>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</si>
  <si>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</si>
  <si>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</si>
  <si>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</si>
  <si>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</si>
  <si>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</si>
  <si>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</si>
  <si>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</si>
  <si>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</si>
  <si>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</si>
  <si>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</si>
  <si>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</si>
  <si>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</si>
  <si>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</si>
  <si>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</si>
  <si>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</si>
  <si>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</si>
  <si>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</si>
  <si>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</si>
  <si>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</si>
  <si>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</si>
  <si>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</si>
  <si>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</si>
  <si>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</si>
  <si>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</si>
  <si>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</si>
  <si>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</si>
  <si>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</si>
  <si>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</si>
  <si>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</si>
  <si>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</si>
  <si>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</si>
  <si>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</si>
  <si>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</si>
  <si>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</si>
  <si>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</si>
  <si>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</si>
  <si>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</si>
  <si>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</si>
  <si>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</si>
  <si>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</si>
  <si>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</si>
  <si>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</si>
  <si>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</si>
  <si>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</si>
  <si>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</si>
  <si>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</si>
  <si>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</si>
  <si>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</si>
  <si>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</si>
  <si>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</si>
  <si>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</si>
  <si>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</si>
  <si>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</si>
  <si>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</si>
  <si>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</si>
  <si>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</si>
  <si>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</si>
  <si>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</si>
  <si>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</si>
  <si>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</si>
  <si>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</si>
  <si>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</si>
  <si>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</si>
  <si>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</si>
  <si>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</si>
  <si>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</si>
  <si>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</si>
  <si>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</si>
  <si>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</si>
  <si>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</si>
  <si>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</si>
  <si>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</si>
  <si>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</si>
  <si>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</si>
  <si>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</si>
  <si>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</si>
  <si>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</si>
  <si>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</si>
  <si>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</si>
  <si>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</si>
  <si>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</si>
  <si>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</si>
  <si>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</si>
  <si>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</si>
  <si>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</si>
  <si>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</si>
  <si>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</si>
  <si>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</si>
  <si>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</si>
  <si>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</si>
  <si>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</si>
  <si>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</si>
  <si>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</si>
  <si>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</si>
  <si>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</si>
  <si>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</si>
  <si>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</si>
  <si>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</si>
  <si>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</si>
  <si>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</si>
  <si>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</si>
  <si>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</si>
  <si>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</si>
  <si>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</si>
  <si>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</si>
  <si>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</si>
  <si>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</si>
  <si>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</si>
  <si>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</si>
  <si>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</si>
  <si>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</si>
  <si>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</si>
  <si>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</si>
  <si>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</si>
  <si>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</si>
  <si>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</si>
  <si>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</si>
  <si>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</si>
  <si>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</si>
  <si>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</si>
  <si>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</si>
  <si>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</si>
  <si>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</si>
  <si>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</si>
  <si>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</si>
  <si>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</si>
  <si>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</si>
  <si>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</si>
  <si>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</si>
  <si>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</si>
  <si>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</si>
  <si>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</si>
  <si>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</si>
  <si>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</si>
  <si>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</si>
  <si>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</si>
  <si>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</si>
  <si>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</si>
  <si>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</si>
  <si>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</si>
  <si>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</si>
  <si>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</si>
  <si>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</si>
  <si>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</si>
  <si>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</si>
  <si>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</si>
  <si>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</si>
  <si>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</si>
  <si>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</si>
  <si>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</si>
  <si>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</si>
  <si>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</si>
  <si>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</si>
  <si>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</si>
  <si>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</si>
  <si>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</si>
  <si>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</si>
  <si>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</si>
  <si>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</si>
  <si>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</si>
  <si>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</si>
  <si>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</si>
  <si>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</si>
  <si>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</si>
  <si>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</si>
  <si>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</si>
  <si>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</si>
  <si>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</si>
  <si>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</si>
  <si>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</si>
  <si>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</si>
  <si>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</si>
  <si>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</si>
  <si>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</si>
  <si>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</si>
  <si>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</si>
  <si>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</si>
  <si>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</si>
  <si>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</si>
  <si>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</si>
  <si>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</si>
  <si>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</si>
  <si>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</si>
  <si>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</si>
  <si>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</si>
  <si>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</si>
  <si>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</si>
  <si>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</si>
  <si>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</si>
  <si>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</si>
  <si>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</si>
  <si>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</si>
  <si>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</si>
  <si>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</si>
  <si>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</si>
  <si>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</si>
  <si>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</si>
  <si>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</si>
  <si>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</si>
  <si>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</si>
  <si>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</si>
  <si>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</si>
  <si>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</si>
  <si>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</si>
  <si>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</si>
  <si>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</si>
  <si>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</si>
  <si>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</si>
  <si>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</si>
  <si>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</si>
  <si>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</si>
  <si>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</si>
  <si>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</si>
  <si>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</si>
  <si>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</si>
  <si>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</si>
  <si>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</si>
  <si>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</si>
  <si>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</si>
  <si>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</si>
  <si>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</si>
  <si>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</si>
  <si>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</si>
  <si>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</si>
  <si>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</si>
  <si>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</si>
  <si>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</si>
  <si>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</si>
  <si>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</si>
  <si>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</si>
  <si>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</si>
  <si>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</si>
  <si>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</si>
  <si>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</si>
  <si>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</si>
  <si>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</si>
  <si>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</si>
  <si>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</si>
  <si>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</si>
  <si>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</si>
  <si>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</si>
  <si>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</si>
  <si>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</si>
  <si>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</si>
  <si>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</si>
  <si>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</si>
  <si>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</si>
  <si>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</si>
  <si>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</si>
  <si>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</si>
  <si>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</si>
  <si>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</si>
  <si>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</si>
  <si>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</si>
  <si>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</si>
  <si>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</si>
  <si>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</si>
  <si>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</si>
  <si>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</si>
  <si>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</si>
  <si>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</si>
  <si>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</si>
  <si>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</si>
  <si>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</si>
  <si>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</si>
  <si>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</si>
  <si>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</si>
  <si>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</si>
  <si>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</si>
  <si>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</si>
  <si>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</si>
  <si>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</si>
  <si>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</si>
  <si>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</si>
  <si>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</si>
  <si>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</si>
  <si>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</si>
  <si>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</si>
  <si>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</si>
  <si>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</si>
  <si>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</si>
  <si>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</si>
  <si>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</si>
  <si>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</si>
  <si>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</si>
  <si>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</si>
  <si>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</si>
  <si>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</si>
  <si>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</si>
  <si>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</si>
  <si>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</si>
  <si>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</si>
  <si>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</si>
  <si>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</si>
  <si>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</si>
  <si>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</si>
  <si>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</si>
  <si>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</si>
  <si>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</si>
  <si>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</si>
  <si>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</si>
  <si>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</si>
  <si>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</si>
  <si>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</si>
  <si>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</si>
  <si>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</si>
  <si>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</si>
  <si>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</si>
  <si>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</si>
  <si>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</si>
  <si>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</si>
  <si>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</si>
  <si>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</si>
  <si>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</si>
  <si>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</si>
  <si>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</si>
  <si>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</si>
  <si>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</si>
  <si>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</si>
  <si>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</si>
  <si>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</si>
  <si>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</si>
  <si>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</si>
  <si>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</si>
  <si>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</si>
  <si>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</si>
  <si>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</si>
  <si>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</si>
  <si>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</si>
  <si>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</si>
  <si>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</si>
  <si>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</si>
  <si>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</si>
  <si>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</si>
  <si>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</si>
  <si>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</si>
  <si>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</si>
  <si>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</si>
  <si>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</si>
  <si>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</si>
  <si>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</si>
  <si>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</si>
  <si>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</si>
  <si>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</si>
  <si>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</si>
  <si>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</si>
  <si>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</si>
  <si>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</si>
  <si>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</si>
  <si>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</si>
  <si>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</si>
  <si>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</si>
  <si>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</si>
  <si>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</si>
  <si>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</si>
  <si>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</si>
  <si>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</si>
  <si>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</si>
  <si>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</si>
  <si>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</si>
  <si>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</si>
  <si>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</si>
  <si>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</si>
  <si>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</si>
  <si>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</si>
  <si>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</si>
  <si>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</si>
  <si>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</si>
  <si>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</si>
  <si>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</si>
  <si>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</si>
  <si>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</si>
  <si>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</si>
  <si>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</si>
  <si>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</si>
  <si>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</si>
  <si>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</si>
  <si>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</si>
  <si>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</si>
  <si>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</si>
  <si>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</si>
  <si>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</si>
  <si>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</si>
  <si>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</si>
  <si>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</si>
  <si>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</si>
  <si>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</si>
  <si>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</si>
  <si>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</si>
  <si>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</si>
  <si>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</si>
  <si>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</si>
  <si>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</si>
  <si>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</si>
  <si>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</si>
  <si>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</si>
  <si>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</si>
  <si>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</si>
  <si>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</si>
  <si>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</si>
  <si>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</si>
  <si>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</si>
  <si>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</si>
  <si>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</si>
  <si>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</si>
  <si>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</si>
  <si>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</si>
  <si>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</si>
  <si>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</si>
  <si>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</si>
  <si>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</si>
  <si>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</si>
  <si>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</si>
  <si>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</si>
  <si>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</si>
  <si>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</si>
  <si>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</si>
  <si>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</si>
  <si>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</si>
  <si>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</si>
  <si>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</si>
  <si>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</si>
  <si>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</si>
  <si>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</si>
  <si>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</si>
  <si>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</si>
  <si>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</si>
  <si>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</si>
  <si>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</si>
  <si>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</si>
  <si>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</si>
  <si>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</si>
  <si>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</si>
  <si>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</si>
  <si>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</si>
  <si>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</si>
  <si>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</si>
  <si>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</si>
  <si>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</si>
  <si>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</si>
  <si>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</si>
  <si>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</si>
  <si>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</si>
  <si>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</si>
  <si>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</si>
  <si>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</si>
  <si>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</si>
  <si>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</si>
  <si>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</si>
  <si>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</si>
  <si>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</si>
  <si>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</si>
  <si>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</si>
  <si>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</si>
  <si>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</si>
  <si>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</si>
  <si>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</si>
  <si>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</si>
  <si>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</si>
  <si>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</si>
  <si>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</si>
  <si>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</si>
  <si>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</si>
  <si>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</si>
  <si>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</si>
  <si>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</si>
  <si>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</si>
  <si>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</si>
  <si>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</si>
  <si>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</si>
  <si>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</si>
  <si>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</si>
  <si>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</si>
  <si>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</si>
  <si>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</si>
  <si>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</si>
  <si>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</si>
  <si>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</si>
  <si>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</si>
  <si>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</si>
  <si>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</si>
  <si>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</si>
  <si>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</si>
  <si>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</si>
  <si>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</si>
  <si>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</si>
  <si>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</si>
  <si>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</si>
  <si>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</si>
  <si>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</si>
  <si>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</si>
  <si>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</si>
  <si>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</si>
  <si>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</si>
  <si>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</si>
  <si>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</si>
  <si>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</si>
  <si>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</si>
  <si>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</si>
  <si>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</si>
  <si>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</si>
  <si>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</si>
  <si>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</si>
  <si>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</si>
  <si>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</si>
  <si>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</si>
  <si>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</si>
  <si>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</si>
  <si>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</si>
  <si>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</si>
  <si>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</si>
  <si>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</si>
  <si>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</si>
  <si>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</si>
  <si>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</si>
  <si>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</si>
  <si>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</si>
  <si>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</si>
  <si>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</si>
  <si>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</si>
  <si>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</si>
  <si>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</si>
  <si>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</si>
  <si>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</si>
  <si>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</si>
  <si>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</si>
  <si>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</si>
  <si>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</si>
  <si>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</si>
  <si>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</si>
  <si>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</si>
  <si>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</si>
  <si>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</si>
  <si>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</si>
  <si>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</si>
  <si>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</si>
  <si>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</si>
  <si>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</si>
  <si>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</si>
  <si>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</si>
  <si>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</si>
  <si>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</si>
  <si>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</si>
  <si>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</si>
  <si>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</si>
  <si>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</si>
  <si>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</si>
  <si>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</si>
  <si>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</si>
  <si>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</si>
  <si>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</si>
  <si>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</si>
  <si>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</si>
  <si>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</si>
  <si>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</si>
  <si>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</si>
  <si>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</si>
  <si>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</si>
  <si>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</si>
  <si>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</si>
  <si>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</si>
  <si>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</si>
  <si>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</si>
  <si>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</si>
  <si>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</si>
  <si>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</si>
  <si>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</si>
  <si>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</si>
  <si>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</si>
  <si>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</si>
  <si>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</si>
  <si>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</si>
  <si>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</si>
  <si>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</si>
  <si>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</si>
  <si>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</si>
  <si>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</si>
  <si>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</si>
  <si>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</si>
  <si>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</si>
  <si>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</si>
  <si>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</si>
  <si>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</si>
  <si>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</si>
  <si>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</si>
  <si>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</si>
  <si>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</si>
  <si>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</si>
  <si>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</si>
  <si>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</si>
  <si>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</si>
  <si>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</si>
  <si>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</si>
  <si>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</si>
  <si>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</si>
  <si>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</si>
  <si>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</si>
  <si>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</si>
  <si>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</si>
  <si>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</si>
  <si>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</si>
  <si>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</si>
  <si>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</si>
  <si>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</si>
  <si>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</si>
  <si>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</si>
  <si>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</si>
  <si>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</si>
  <si>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</si>
  <si>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</si>
  <si>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</si>
  <si>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</si>
  <si>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</si>
  <si>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</si>
  <si>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</si>
  <si>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</si>
  <si>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</si>
  <si>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</si>
  <si>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</si>
  <si>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</si>
  <si>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</si>
  <si>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</si>
  <si>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</si>
  <si>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</si>
  <si>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</si>
  <si>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</si>
  <si>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</si>
  <si>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</si>
  <si>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</si>
  <si>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</si>
  <si>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</si>
  <si>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</si>
  <si>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</si>
  <si>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</si>
  <si>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</si>
  <si>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</si>
  <si>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</si>
  <si>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</si>
  <si>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</si>
  <si>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</si>
  <si>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</si>
  <si>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</si>
  <si>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</si>
  <si>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</si>
  <si>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</si>
  <si>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</si>
  <si>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</si>
  <si>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</si>
  <si>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</si>
  <si>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</si>
  <si>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</si>
  <si>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</si>
  <si>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</si>
  <si>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</si>
  <si>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</si>
  <si>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</si>
  <si>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</si>
  <si>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</si>
  <si>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</si>
  <si>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</si>
  <si>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</si>
  <si>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</si>
  <si>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</si>
  <si>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</si>
  <si>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</si>
  <si>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</si>
  <si>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</si>
  <si>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</si>
  <si>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</si>
  <si>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</si>
  <si>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</si>
  <si>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</si>
  <si>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</si>
  <si>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</si>
  <si>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</si>
  <si>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</si>
  <si>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</si>
  <si>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</si>
  <si>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</si>
  <si>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</si>
  <si>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</si>
  <si>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</si>
  <si>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</si>
  <si>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</si>
  <si>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</si>
  <si>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</si>
  <si>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</si>
  <si>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</si>
  <si>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</si>
  <si>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</si>
  <si>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</si>
  <si>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</si>
  <si>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</si>
  <si>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</si>
  <si>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</si>
  <si>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</si>
  <si>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</si>
  <si>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</si>
  <si>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</si>
  <si>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</si>
  <si>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</si>
  <si>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</si>
  <si>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</si>
  <si>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</si>
  <si>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</si>
  <si>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</si>
  <si>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</si>
  <si>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</si>
  <si>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</si>
  <si>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</si>
  <si>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</si>
  <si>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</si>
  <si>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</si>
  <si>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</si>
  <si>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</si>
  <si>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</si>
  <si>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</si>
  <si>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</si>
  <si>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</si>
  <si>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</si>
  <si>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</si>
  <si>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</si>
  <si>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</si>
  <si>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</si>
  <si>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</si>
  <si>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</si>
  <si>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</si>
  <si>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</si>
  <si>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</si>
  <si>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</si>
  <si>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</si>
  <si>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</si>
  <si>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</si>
  <si>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</si>
  <si>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</si>
  <si>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</si>
  <si>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</si>
  <si>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</si>
  <si>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</si>
  <si>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</si>
  <si>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</si>
  <si>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</si>
  <si>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</si>
  <si>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</si>
  <si>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</si>
  <si>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</si>
  <si>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</si>
  <si>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</si>
  <si>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</si>
  <si>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</si>
  <si>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</si>
  <si>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</si>
  <si>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</si>
  <si>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</si>
  <si>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</si>
  <si>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</si>
  <si>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</si>
  <si>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</si>
  <si>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</si>
  <si>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</si>
  <si>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</si>
  <si>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</si>
  <si>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</si>
  <si>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</si>
  <si>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</si>
  <si>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</si>
  <si>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</si>
  <si>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</si>
  <si>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</si>
  <si>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</si>
  <si>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</si>
  <si>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</si>
  <si>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</si>
  <si>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</si>
  <si>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</si>
  <si>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</si>
  <si>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</si>
  <si>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</si>
  <si>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</si>
  <si>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</si>
  <si>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</si>
  <si>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</si>
  <si>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</si>
  <si>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</si>
  <si>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</si>
  <si>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</si>
  <si>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</si>
  <si>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</si>
  <si>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</si>
  <si>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</si>
  <si>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</si>
  <si>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</si>
  <si>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</si>
  <si>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</si>
  <si>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</si>
  <si>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</si>
  <si>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</si>
  <si>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</si>
  <si>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</si>
  <si>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</si>
  <si>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</si>
  <si>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</si>
  <si>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</si>
  <si>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</si>
  <si>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</si>
  <si>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</si>
  <si>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</si>
  <si>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</si>
  <si>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</si>
  <si>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</si>
  <si>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</si>
  <si>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</si>
  <si>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</si>
  <si>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</si>
  <si>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</si>
  <si>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</si>
  <si>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</si>
  <si>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</si>
  <si>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</si>
  <si>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</si>
  <si>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</si>
  <si>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</si>
  <si>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</si>
  <si>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</si>
  <si>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</si>
  <si>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</si>
  <si>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</si>
  <si>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</si>
  <si>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</si>
  <si>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</si>
  <si>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</si>
  <si>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</si>
  <si>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</si>
  <si>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</si>
  <si>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</si>
  <si>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</si>
  <si>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</si>
  <si>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</si>
  <si>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</si>
  <si>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</si>
  <si>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</si>
  <si>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</si>
  <si>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</si>
  <si>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</si>
  <si>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</si>
  <si>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</si>
  <si>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</si>
  <si>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</si>
  <si>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</si>
  <si>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</si>
  <si>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</si>
  <si>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</si>
  <si>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</si>
  <si>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</si>
  <si>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</si>
  <si>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</si>
  <si>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</si>
  <si>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</si>
  <si>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</si>
  <si>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</si>
  <si>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</si>
  <si>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</si>
  <si>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</si>
  <si>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</si>
  <si>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</si>
  <si>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</si>
  <si>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</si>
  <si>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</si>
  <si>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</si>
  <si>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</si>
  <si>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</si>
  <si>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</si>
  <si>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</si>
  <si>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</si>
  <si>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</si>
  <si>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</si>
  <si>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</si>
  <si>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</si>
  <si>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</si>
  <si>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</si>
  <si>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</si>
  <si>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</si>
  <si>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</si>
  <si>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</si>
  <si>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</si>
  <si>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</si>
  <si>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</si>
  <si>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</si>
  <si>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</si>
  <si>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</si>
  <si>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</si>
  <si>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</si>
  <si>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</si>
  <si>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</si>
  <si>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</si>
  <si>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</si>
  <si>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</si>
  <si>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</si>
  <si>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</si>
  <si>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</si>
  <si>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</si>
  <si>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</si>
  <si>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</si>
  <si>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</si>
  <si>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</si>
  <si>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</si>
  <si>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</si>
  <si>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</si>
  <si>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</si>
  <si>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</si>
  <si>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</si>
  <si>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</si>
  <si>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</si>
  <si>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</si>
  <si>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</si>
  <si>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</si>
  <si>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</si>
  <si>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</si>
  <si>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</si>
  <si>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</si>
  <si>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</si>
  <si>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</si>
  <si>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</si>
  <si>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</si>
  <si>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</si>
  <si>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</si>
  <si>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</si>
  <si>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</si>
  <si>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</si>
  <si>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</si>
  <si>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</si>
  <si>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</si>
  <si>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</si>
  <si>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</si>
  <si>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</si>
  <si>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</si>
  <si>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</si>
  <si>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</si>
  <si>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</si>
  <si>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</si>
  <si>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</si>
  <si>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</si>
  <si>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</si>
  <si>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</si>
  <si>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</si>
  <si>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</si>
  <si>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</si>
  <si>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</si>
  <si>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</si>
  <si>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</si>
  <si>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</si>
  <si>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</si>
  <si>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</si>
  <si>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</si>
  <si>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</si>
  <si>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</si>
  <si>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</si>
  <si>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</si>
  <si>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</si>
  <si>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</si>
  <si>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</si>
  <si>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</si>
  <si>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</si>
  <si>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</si>
  <si>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</si>
  <si>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</si>
  <si>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</si>
  <si>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</si>
  <si>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</si>
  <si>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</si>
  <si>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</si>
  <si>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</si>
  <si>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</si>
  <si>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</si>
  <si>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</si>
  <si>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</si>
  <si>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</si>
  <si>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</si>
  <si>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</si>
  <si>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</si>
  <si>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</si>
  <si>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</si>
  <si>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</si>
  <si>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</si>
  <si>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</si>
  <si>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</si>
  <si>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</si>
  <si>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</si>
  <si>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</si>
  <si>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</si>
  <si>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</si>
  <si>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</si>
  <si>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</si>
  <si>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</si>
  <si>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</si>
  <si>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</si>
  <si>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</si>
  <si>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</si>
  <si>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</si>
  <si>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</si>
  <si>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</si>
  <si>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</si>
  <si>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</si>
  <si>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</si>
  <si>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</si>
  <si>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</si>
  <si>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</si>
  <si>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</si>
  <si>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</si>
  <si>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</si>
  <si>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</si>
  <si>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</si>
  <si>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</si>
  <si>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</si>
  <si>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</si>
  <si>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</si>
  <si>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</si>
  <si>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</si>
  <si>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</si>
  <si>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</si>
  <si>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</si>
  <si>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</si>
  <si>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</si>
  <si>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</si>
  <si>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</si>
  <si>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</si>
  <si>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</si>
  <si>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</si>
  <si>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</si>
  <si>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</si>
  <si>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</si>
  <si>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</si>
  <si>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</si>
  <si>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</si>
  <si>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</si>
  <si>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</si>
  <si>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</si>
  <si>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</si>
  <si>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</si>
  <si>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</si>
  <si>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</si>
  <si>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</si>
  <si>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</si>
  <si>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</si>
  <si>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</si>
  <si>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</si>
  <si>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</si>
  <si>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</si>
  <si>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</si>
  <si>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</si>
  <si>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</si>
  <si>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</si>
  <si>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</si>
  <si>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</si>
  <si>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</si>
  <si>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</si>
  <si>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</si>
  <si>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</si>
  <si>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</si>
  <si>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</si>
  <si>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</si>
  <si>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</si>
  <si>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</si>
  <si>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</si>
  <si>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</si>
  <si>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</si>
  <si>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</si>
  <si>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</si>
  <si>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</si>
  <si>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</si>
  <si>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</si>
  <si>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</si>
  <si>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</si>
  <si>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</si>
  <si>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</si>
  <si>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</si>
  <si>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</si>
  <si>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</si>
  <si>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</si>
  <si>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</si>
  <si>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</si>
  <si>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</si>
  <si>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</si>
  <si>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</si>
  <si>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</si>
  <si>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</si>
  <si>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</si>
  <si>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</si>
  <si>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</si>
  <si>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</si>
  <si>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</si>
  <si>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</si>
  <si>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</si>
  <si>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</si>
  <si>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</si>
  <si>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</si>
  <si>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</si>
  <si>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</si>
  <si>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</si>
  <si>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</si>
  <si>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</si>
  <si>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</si>
  <si>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</si>
  <si>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</si>
  <si>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</si>
  <si>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</si>
  <si>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</si>
  <si>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</si>
  <si>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</si>
  <si>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</si>
  <si>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</si>
  <si>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</si>
  <si>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</si>
  <si>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</si>
  <si>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</si>
  <si>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</si>
  <si>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</si>
  <si>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</si>
  <si>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</si>
  <si>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</si>
  <si>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</si>
  <si>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</si>
  <si>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</si>
  <si>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</si>
  <si>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</si>
  <si>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</si>
  <si>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</si>
  <si>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</si>
  <si>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</si>
  <si>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</si>
  <si>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</si>
  <si>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</si>
  <si>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</si>
  <si>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</si>
  <si>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</si>
  <si>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</si>
  <si>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</si>
  <si>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</si>
  <si>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</si>
  <si>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</si>
  <si>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</si>
  <si>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</si>
  <si>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</si>
  <si>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</si>
  <si>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</si>
  <si>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</si>
  <si>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</si>
  <si>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</si>
  <si>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</si>
  <si>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</si>
  <si>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</si>
  <si>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</si>
  <si>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</si>
  <si>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</si>
  <si>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</si>
  <si>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</si>
  <si>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</si>
  <si>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</si>
  <si>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</si>
  <si>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</si>
  <si>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</si>
  <si>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</si>
  <si>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</si>
  <si>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</si>
  <si>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</si>
  <si>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</si>
  <si>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</si>
  <si>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</si>
  <si>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</si>
  <si>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</si>
  <si>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</si>
  <si>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</si>
  <si>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</si>
  <si>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</si>
  <si>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</si>
  <si>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</si>
  <si>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</si>
  <si>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</si>
  <si>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</si>
  <si>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</si>
  <si>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</si>
  <si>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</si>
  <si>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</si>
  <si>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</si>
  <si>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</si>
  <si>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</si>
  <si>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</si>
  <si>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</si>
  <si>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</si>
  <si>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</si>
  <si>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</si>
  <si>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</si>
  <si>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</si>
  <si>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</si>
  <si>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</si>
  <si>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</si>
  <si>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</si>
  <si>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</si>
  <si>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</si>
  <si>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</si>
  <si>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</si>
  <si>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</si>
  <si>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</si>
  <si>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</si>
  <si>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</si>
  <si>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</si>
  <si>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</si>
  <si>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</si>
  <si>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</si>
  <si>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</si>
  <si>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</si>
  <si>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</si>
  <si>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</si>
  <si>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</si>
  <si>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</si>
  <si>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</si>
  <si>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</si>
  <si>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</si>
  <si>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</si>
  <si>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</si>
  <si>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</si>
  <si>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</si>
  <si>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</si>
  <si>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</si>
  <si>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</si>
  <si>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</si>
  <si>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</si>
  <si>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</si>
  <si>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</si>
  <si>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</si>
  <si>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</si>
  <si>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</si>
  <si>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</si>
  <si>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</si>
  <si>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</si>
  <si>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</si>
  <si>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</si>
  <si>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</si>
  <si>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</si>
  <si>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</si>
  <si>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</si>
  <si>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</si>
  <si>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</si>
  <si>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</si>
  <si>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</si>
  <si>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</si>
  <si>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</si>
  <si>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</si>
  <si>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</si>
  <si>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</si>
  <si>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</si>
  <si>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</si>
  <si>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</si>
  <si>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</si>
  <si>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</si>
  <si>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</si>
  <si>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</si>
  <si>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</si>
  <si>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</si>
  <si>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</si>
  <si>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</si>
  <si>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</si>
  <si>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</si>
  <si>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</si>
  <si>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</si>
  <si>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</si>
  <si>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</si>
  <si>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</si>
  <si>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</si>
  <si>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</si>
  <si>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</si>
  <si>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</si>
  <si>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</si>
  <si>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</si>
  <si>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</si>
  <si>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</si>
  <si>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</si>
  <si>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</si>
  <si>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</si>
  <si>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</si>
  <si>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</si>
  <si>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</si>
  <si>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</si>
  <si>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</si>
  <si>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</si>
  <si>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</si>
  <si>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</si>
  <si>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</si>
  <si>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</si>
  <si>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</si>
  <si>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</si>
  <si>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</si>
  <si>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</si>
  <si>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</si>
  <si>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</si>
  <si>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</si>
  <si>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</si>
  <si>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</si>
  <si>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</si>
  <si>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</si>
  <si>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</si>
  <si>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</si>
  <si>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</si>
  <si>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</si>
  <si>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</si>
  <si>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</si>
  <si>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</si>
  <si>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</si>
  <si>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</si>
  <si>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</si>
  <si>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</si>
  <si>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</si>
  <si>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</si>
  <si>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</si>
  <si>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</si>
  <si>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</si>
  <si>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</si>
  <si>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</si>
  <si>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</si>
  <si>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</si>
  <si>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</si>
  <si>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</si>
  <si>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</si>
  <si>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</si>
  <si>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</si>
  <si>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</si>
  <si>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</si>
  <si>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</si>
  <si>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</si>
  <si>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</si>
  <si>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</si>
  <si>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</si>
  <si>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</si>
  <si>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</si>
  <si>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</si>
  <si>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</si>
  <si>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</si>
  <si>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</si>
  <si>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</si>
  <si>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</si>
  <si>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</si>
  <si>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</si>
  <si>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</si>
  <si>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</si>
  <si>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</si>
  <si>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</si>
  <si>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</si>
  <si>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</si>
  <si>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</si>
  <si>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</si>
  <si>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</si>
  <si>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</si>
  <si>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</si>
  <si>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</si>
  <si>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</si>
  <si>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</si>
  <si>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</si>
  <si>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</si>
  <si>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</si>
  <si>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</si>
  <si>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</si>
  <si>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</si>
  <si>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</si>
  <si>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</si>
  <si>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</si>
  <si>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</si>
  <si>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</si>
  <si>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</si>
  <si>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</si>
  <si>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</si>
  <si>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</si>
  <si>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</si>
  <si>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</si>
  <si>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</si>
  <si>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</si>
  <si>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</si>
  <si>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</si>
  <si>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</si>
  <si>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</si>
  <si>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</si>
  <si>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</si>
  <si>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</si>
  <si>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</si>
  <si>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</si>
  <si>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</si>
  <si>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</si>
  <si>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</si>
  <si>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</si>
  <si>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</si>
  <si>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</si>
  <si>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</si>
  <si>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</si>
  <si>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</si>
  <si>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</si>
  <si>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</si>
  <si>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</si>
  <si>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</si>
  <si>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</si>
  <si>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</si>
  <si>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</si>
  <si>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</si>
  <si>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</si>
  <si>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</si>
  <si>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</si>
  <si>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</si>
  <si>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</si>
  <si>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</si>
  <si>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</si>
  <si>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</si>
  <si>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</si>
  <si>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</si>
  <si>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</si>
  <si>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</si>
  <si>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</si>
  <si>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</si>
  <si>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</si>
  <si>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</si>
  <si>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</si>
  <si>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</si>
  <si>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</si>
  <si>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</si>
  <si>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</si>
  <si>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</si>
  <si>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</si>
  <si>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</si>
  <si>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</si>
  <si>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</si>
  <si>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</si>
  <si>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</si>
  <si>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</si>
  <si>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</si>
  <si>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</si>
  <si>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</si>
  <si>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</si>
  <si>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</si>
  <si>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</si>
  <si>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</si>
  <si>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</si>
  <si>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</si>
  <si>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</si>
  <si>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</si>
  <si>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</si>
  <si>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</si>
  <si>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</si>
  <si>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</si>
  <si>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</si>
  <si>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</si>
  <si>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</si>
  <si>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</si>
  <si>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</si>
  <si>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</si>
  <si>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</si>
  <si>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</si>
  <si>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</si>
  <si>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</si>
  <si>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</si>
  <si>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</si>
  <si>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</si>
  <si>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</si>
  <si>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</si>
  <si>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</si>
  <si>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</si>
  <si>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</si>
  <si>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</si>
  <si>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</si>
  <si>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</si>
  <si>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</si>
  <si>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</si>
  <si>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</si>
  <si>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</si>
  <si>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</si>
  <si>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</si>
  <si>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</si>
  <si>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</si>
  <si>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</si>
  <si>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</si>
  <si>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</si>
  <si>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</si>
  <si>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</si>
  <si>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</si>
  <si>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</si>
  <si>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</si>
  <si>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</si>
  <si>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</si>
  <si>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</si>
  <si>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</si>
  <si>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</si>
  <si>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</si>
  <si>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</si>
  <si>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</si>
  <si>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</si>
  <si>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</si>
  <si>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</si>
  <si>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</si>
  <si>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</si>
  <si>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</si>
  <si>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</si>
  <si>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</si>
  <si>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</si>
  <si>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</si>
  <si>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</si>
  <si>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</si>
  <si>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</si>
  <si>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</si>
  <si>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</si>
  <si>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</si>
  <si>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</si>
  <si>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</si>
  <si>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</si>
  <si>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</si>
  <si>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</si>
  <si>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</si>
  <si>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</si>
  <si>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</si>
  <si>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</si>
  <si>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</si>
  <si>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</si>
  <si>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</si>
  <si>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</si>
  <si>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</si>
  <si>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</si>
  <si>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</si>
  <si>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</si>
  <si>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</si>
  <si>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</si>
  <si>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</si>
  <si>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</si>
  <si>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</si>
  <si>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</si>
  <si>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</si>
  <si>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</si>
  <si>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</si>
  <si>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</si>
  <si>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</si>
  <si>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</si>
  <si>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</si>
  <si>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</si>
  <si>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</si>
  <si>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</si>
  <si>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</si>
  <si>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</si>
  <si>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</si>
  <si>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</si>
  <si>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</si>
  <si>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</si>
  <si>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</si>
  <si>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</si>
  <si>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</si>
  <si>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</si>
  <si>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</si>
  <si>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</si>
  <si>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</si>
  <si>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</si>
  <si>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</si>
  <si>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</si>
  <si>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</si>
  <si>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</si>
  <si>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</si>
  <si>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</si>
  <si>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</si>
  <si>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</si>
  <si>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</si>
  <si>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</si>
  <si>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</si>
  <si>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</si>
  <si>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</si>
  <si>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</si>
  <si>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</si>
  <si>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</si>
  <si>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</si>
  <si>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</si>
  <si>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</si>
  <si>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</si>
  <si>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</si>
  <si>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</si>
  <si>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</si>
  <si>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</si>
  <si>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</si>
  <si>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</si>
  <si>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</si>
  <si>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</si>
  <si>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</si>
  <si>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</si>
  <si>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</si>
  <si>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</si>
  <si>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</si>
  <si>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</si>
  <si>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</si>
  <si>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</si>
  <si>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</si>
  <si>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</si>
  <si>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</si>
  <si>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</si>
  <si>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</si>
  <si>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</si>
  <si>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</si>
  <si>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</si>
  <si>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</si>
  <si>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</si>
  <si>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</si>
  <si>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</si>
  <si>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</si>
  <si>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</si>
  <si>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</si>
  <si>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</si>
  <si>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</si>
  <si>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</si>
  <si>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</si>
  <si>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</si>
  <si>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</si>
  <si>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</si>
  <si>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</si>
  <si>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</si>
  <si>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</si>
  <si>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</si>
  <si>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</si>
  <si>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</si>
  <si>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</si>
  <si>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</si>
  <si>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</si>
  <si>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</si>
  <si>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</si>
  <si>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</si>
  <si>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</si>
  <si>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</si>
  <si>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</si>
  <si>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</si>
  <si>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</si>
  <si>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</si>
  <si>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</si>
  <si>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</si>
  <si>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</si>
  <si>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</si>
  <si>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</si>
  <si>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</si>
  <si>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</si>
  <si>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</si>
  <si>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</si>
  <si>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</si>
  <si>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</si>
  <si>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</si>
  <si>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</si>
  <si>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</si>
  <si>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</si>
  <si>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</si>
  <si>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</si>
  <si>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</si>
  <si>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</si>
  <si>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</si>
  <si>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</si>
  <si>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</si>
  <si>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</si>
  <si>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</si>
  <si>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</si>
  <si>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</si>
  <si>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</si>
  <si>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</si>
  <si>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</si>
  <si>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</si>
  <si>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</si>
  <si>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</si>
  <si>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</si>
  <si>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</si>
  <si>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</si>
  <si>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</si>
  <si>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</si>
  <si>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</si>
  <si>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</si>
  <si>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</si>
  <si>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</si>
  <si>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</si>
  <si>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</si>
  <si>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</si>
  <si>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</si>
  <si>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</si>
  <si>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</si>
  <si>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</si>
  <si>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</si>
  <si>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</si>
  <si>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</si>
  <si>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</si>
  <si>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</si>
  <si>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</si>
  <si>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</si>
  <si>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</si>
  <si>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</si>
  <si>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</si>
  <si>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</si>
  <si>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</si>
  <si>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</si>
  <si>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</si>
  <si>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</si>
  <si>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</si>
  <si>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</si>
  <si>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</si>
  <si>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</si>
  <si>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</si>
  <si>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</si>
  <si>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</si>
  <si>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</si>
  <si>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</si>
  <si>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</si>
  <si>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</si>
  <si>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</si>
  <si>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</si>
  <si>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</si>
  <si>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</si>
  <si>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</si>
  <si>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</si>
  <si>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</si>
  <si>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</si>
  <si>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</si>
  <si>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</si>
  <si>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</si>
  <si>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</si>
  <si>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</si>
  <si>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</si>
  <si>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</si>
  <si>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</si>
  <si>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</si>
  <si>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</si>
  <si>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</si>
  <si>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</si>
  <si>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</si>
  <si>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</si>
  <si>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</si>
  <si>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</si>
  <si>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</si>
  <si>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</si>
  <si>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</si>
  <si>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</si>
  <si>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</si>
  <si>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</si>
  <si>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</si>
  <si>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</si>
  <si>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</si>
  <si>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</si>
  <si>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</si>
  <si>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</si>
  <si>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</si>
  <si>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</si>
  <si>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</si>
  <si>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</si>
  <si>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</si>
  <si>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</si>
  <si>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NO PCM</t>
  </si>
  <si>
    <t>Team on the way  35 min</t>
  </si>
  <si>
    <t xml:space="preserve"> PCM-20250215-00000830 </t>
  </si>
  <si>
    <t>LTE site still down and  site located in aramco area access issue need special permission</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</si>
  <si>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</si>
  <si>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</si>
  <si>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</si>
  <si>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</si>
  <si>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</si>
  <si>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</si>
  <si>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</si>
  <si>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</si>
  <si>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</si>
  <si>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</si>
  <si>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</si>
  <si>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</si>
  <si>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</si>
  <si>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</si>
  <si>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TT-20251019-01407 // NA</t>
  </si>
  <si>
    <t xml:space="preserve">ETA 100 mins </t>
  </si>
  <si>
    <t>TT-20251019-01697 // NA</t>
  </si>
  <si>
    <t>Emergency</t>
  </si>
  <si>
    <t xml:space="preserve">Team move to RYAB0635 another move to TLT0933 // sent to downgrade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</si>
</sst>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8" dataDxfId="47" headerRowBorderDxfId="45" tableBorderDxfId="46" totalsRowBorderDxfId="44">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286.73950555555348</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6.2441930555505678</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45949.68793148148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45949.68793148148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45949.68793148148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45949.68793148148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45949.68793148148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45949.68793148148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45949.68793148148</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45949.68793148148</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45949.68793148148</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45949.68793148148</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45949.68793148148</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45949.68793148148</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45949.68793148148</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45949.68793148148</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45949.68793148148</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45949.68793148148</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45949.68793148148</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45949.68793148148</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45949.68793148148</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45949.68793148148</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45949.68793148148</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45949.68793148148</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45949.68793148148</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45949.68793148148</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45949.68793148148</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45949.68793148148</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45949.68793148148</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45949.68793148148</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45949.68793148148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45949.68793148148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45949.68793148148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45949.68793148148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45949.68793148148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45949.68793148148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45949.68793148148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45949.68793148148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45949.68793148148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45949.68793148148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45949.68793148148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45949.68793148148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45949.68793148148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45949.68793148148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45949.68793148148</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45949.68793148148</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45949.68793148148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45949.68793148148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45949.68793148148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45949.68793148148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45949.68793148148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45949.68793148148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45949.68793148148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45949.68793148148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45949.68793148148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45949.68793148148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45949.68793148148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45949.68793148148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45949.68793148148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45949.68793148148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45949.68793148148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45949.68793148148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45949.68793148148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45949.68793148148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45949.68793148148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45949.68793148148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45949.68793148148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45949.68793148148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45949.68793148148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45949.68793148148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45949.68793148148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45949.68793148148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45949.68793148148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45949.68793148148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45949.68793148148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45949.68793148148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45949.68793148148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45949.68793148148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45949.68793148148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45949.68793148148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45949.68793148148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45949.68793148148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45949.68793148148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45949.68793148148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45949.68793148148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45949.68793148148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45949.68793148148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45949.68793148148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45949.68793148148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45949.68793148148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45949.68793148148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45949.68793148148</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45949.68793148148</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45949.68793148148</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45949.68793148148</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45949.68793148148</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45949.68793148148</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45949.68793148148</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45949.68793148148</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45949.68793148148</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45949.68793148148</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45949.68793148148</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142.96084814814822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124.68809351851814</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5.1921560185146518</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3.3000925926899072E-2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45949.68793148148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45949.68793148148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45949.68793148148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45949.68793148148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45949.68793148148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45949.68793148148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45949.68793148148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45949.68793148148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45949.68793148148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45949.68793148148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45949.68793148148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45949.68793148148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45949.68793148148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45949.68793148148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45949.68793148148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45949.68793148148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45949.68793148148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45949.68793148148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45949.68793148148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45949.68793148148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45949.68793148148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45949.68793148148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45949.68793148148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45949.68793148148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45949.68793148148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45949.68793148148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45949.68793148148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45949.68793148148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45949.68793148148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45949.68793148148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45949.68793148148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45949.68793148148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45949.68793148148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45949.68793148148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45949.68793148148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45949.68793148148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45949.68793148148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45949.68793148148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45949.68793148148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45949.68793148148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45949.68793148148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45949.68793148148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45949.68793148148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45949.68793148148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45949.68793148148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45949.68793148148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45949.68793148148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45949.68793148148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45949.68793148148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45949.68793148148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45949.68793148148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45949.68793148148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45949.68793148148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45949.68793148148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45949.68793148148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45949.68793148148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45949.68793148148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45949.68793148148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45949.68793148148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45949.68793148148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45949.68793148148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45949.68793148148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45949.68793148148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45949.68793148148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45949.68793148148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45949.68793148148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45949.68793148148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45949.68793148148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45949.68793148148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45949.68793148148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45949.68793148148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45949.68793148148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45949.68793148148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45949.68793148148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45949.68793148148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45949.68793148148</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45949.68793148148</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45949.68793148148</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45949.68793148148</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45949.68793148148</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45949.68793148148</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45949.68793148148</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45949.68793148148</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45949.68793148148</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45949.68793148148</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45949.68793148148</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39056</v>
      </c>
      <c r="B2" s="64" t="str">
        <f>IFERROR(VLOOKUP(D2,DB!A:K,11,0),"")</f>
        <v>R3</v>
      </c>
      <c r="C2" s="18">
        <v>2</v>
      </c>
      <c r="D2" s="18" t="s">
        <v>23498</v>
      </c>
      <c r="E2" s="18"/>
      <c r="F2" s="20"/>
      <c r="G2" s="21">
        <f t="shared" ref="G2:G43" ca="1" si="0">IFERROR(NOW()-F2,"-")</f>
        <v>45949.68793148148</v>
      </c>
      <c r="H2" s="167">
        <v>45949.641608796293</v>
      </c>
      <c r="I2" s="19" t="str">
        <f>IFERROR(VLOOKUP(D2,DB!A:F,6,0),"")</f>
        <v>SCECO</v>
      </c>
      <c r="J2" s="18" t="str">
        <f>IFERROR(VLOOKUP(D2,DB!A:G,7,0),"")</f>
        <v>Vandalized</v>
      </c>
      <c r="K2" s="47" t="s">
        <v>39057</v>
      </c>
      <c r="L2" s="23" t="str">
        <f>IFERROR(VLOOKUP(D2,DB!A:I,9,0),"")</f>
        <v>Latis</v>
      </c>
    </row>
    <row r="3" spans="1:13" ht="15" customHeight="1">
      <c r="A3" s="19"/>
      <c r="B3" s="64" t="str">
        <f>IFERROR(VLOOKUP(D3,DB!A:K,11,0),"")</f>
        <v/>
      </c>
      <c r="C3" s="18"/>
      <c r="D3" s="18"/>
      <c r="E3" s="18"/>
      <c r="F3" s="20"/>
      <c r="G3" s="21">
        <f t="shared" ca="1" si="0"/>
        <v>45949.68793148148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45949.68793148148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45949.68793148148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45949.68793148148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45949.68793148148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45949.68793148148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45949.68793148148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45949.68793148148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45949.68793148148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45949.68793148148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45949.68793148148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45949.68793148148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45949.68793148148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45949.68793148148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45949.68793148148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45949.68793148148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45949.68793148148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45949.68793148148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45949.68793148148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45949.68793148148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45949.68793148148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45949.68793148148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45949.68793148148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45949.68793148148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45949.68793148148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45949.68793148148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45949.68793148148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45949.68793148148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45949.68793148148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45949.68793148148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45949.68793148148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45949.68793148148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45949.68793148148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45949.68793148148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45949.68793148148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45949.68793148148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45949.68793148148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45949.68793148148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45949.68793148148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45949.68793148148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45949.68793148148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45949.68793148148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45949.68793148148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45949.68793148148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45949.68793148148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45949.68793148148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45949.68793148148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45949.68793148148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45949.68793148148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45949.68793148148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45949.68793148148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45949.68793148148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45949.68793148148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45949.68793148148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45949.68793148148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45949.68793148148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45949.68793148148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45949.68793148148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45949.68793148148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45949.68793148148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45949.68793148148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45949.68793148148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45949.68793148148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45949.68793148148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45949.68793148148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45949.68793148148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45949.68793148148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45949.68793148148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45949.68793148148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45949.68793148148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45949.68793148148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45949.68793148148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45949.68793148148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45949.68793148148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45949.68793148148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45949.68793148148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45949.68793148148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45949.68793148148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45949.68793148148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45949.68793148148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45949.68793148148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45949.68793148148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45949.68793148148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45949.68793148148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45949.68793148148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45949.68793148148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45949.68793148148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45949.68793148148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45949.68793148148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45949.68793148148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45949.68793148148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45949.68793148148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45949.68793148148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45949.68793148148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45949.68793148148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45949.68793148148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45949.68793148148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45949.68793148148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45949.68793148148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45949.68793148148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45949.68793148148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45949.68793148148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45949.68793148148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45949.68793148148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45949.68793148148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45949.68793148148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45949.68793148148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45949.68793148148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45949.68793148148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45949.68793148148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45949.68793148148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45949.68793148148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45949.68793148148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45949.68793148148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45949.68793148148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45949.68793148148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45949.68793148148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45949.68793148148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45949.68793148148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45949.68793148148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45949.68793148148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45949.68793148148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45949.68793148148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45949.68793148148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45949.68793148148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45949.68793148148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45949.68793148148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45949.68793148148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45949.68793148148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45949.68793148148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45949.68793148148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45949.68793148148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45949.68793148148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45949.68793148148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45949.68793148148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45949.68793148148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45949.68793148148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45949.68793148148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45949.68793148148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45949.68793148148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45949.68793148148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45949.68793148148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45949.68793148148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45949.68793148148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45949.68793148148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45949.68793148148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45949.68793148148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45949.68793148148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45949.68793148148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45949.68793148148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45949.68793148148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45949.68793148148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45949.68793148148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45949.68793148148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45949.68793148148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45949.68793148148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45949.68793148148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45949.68793148148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45949.68793148148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45949.68793148148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45949.68793148148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45949.68793148148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45949.68793148148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45949.68793148148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45949.68793148148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45949.68793148148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45949.68793148148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45949.68793148148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45949.68793148148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45949.68793148148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45949.68793148148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45949.68793148148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45949.68793148148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45949.68793148148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45949.68793148148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45949.68793148148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45949.68793148148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45949.68793148148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45949.68793148148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45949.68793148148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45949.68793148148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45949.68793148148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45949.68793148148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45949.68793148148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45949.68793148148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45949.68793148148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45949.68793148148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45949.68793148148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45949.68793148148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45949.68793148148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45949.68793148148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45949.68793148148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45949.68793148148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45949.68793148148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45949.68793148148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45949.68793148148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45949.68793148148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45949.68793148148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45949.68793148148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45949.68793148148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45949.68793148148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45949.68793148148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45949.68793148148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45949.68793148148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45949.68793148148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45949.68793148148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45949.68793148148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45949.68793148148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45949.68793148148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45949.68793148148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45949.68793148148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45949.68793148148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45949.68793148148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45949.68793148148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45949.68793148148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45949.68793148148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45949.68793148148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45949.68793148148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45949.68793148148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45949.68793148148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45949.68793148148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45949.68793148148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45949.68793148148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45949.68793148148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45949.68793148148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45949.68793148148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45949.68793148148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45949.68793148148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45949.68793148148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45949.68793148148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45949.68793148148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45949.68793148148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45949.68793148148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45949.68793148148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45949.68793148148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45949.68793148148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45949.68793148148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45949.68793148148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45949.68793148148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45949.68793148148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45949.68793148148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45949.68793148148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45949.68793148148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45949.68793148148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45949.68793148148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45949.68793148148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45949.68793148148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45949.68793148148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45949.68793148148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45949.68793148148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45949.68793148148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45949.68793148148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45949.68793148148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45949.68793148148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45949.68793148148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45949.68793148148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45949.68793148148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45949.68793148148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45949.68793148148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45949.68793148148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45949.68793148148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45949.68793148148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45949.68793148148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45949.68793148148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45949.68793148148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45949.68793148148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45949.68793148148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45949.68793148148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45949.68793148148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45949.68793148148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45949.68793148148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45949.68793148148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45949.68793148148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45949.68793148148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45949.68793148148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45949.68793148148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45949.68793148148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45949.68793148148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45949.68793148148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45949.68793148148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45949.68793148148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45949.68793148148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45949.68793148148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45949.68793148148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45949.68793148148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45949.68793148148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45949.68793148148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45949.68793148148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45949.68793148148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45949.68793148148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45949.68793148148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45949.68793148148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45949.68793148148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45949.68793148148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45949.68793148148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45949.68793148148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45949.68793148148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45949.68793148148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45949.68793148148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45949.68793148148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45949.68793148148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45949.68793148148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45949.68793148148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45949.68793148148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45949.68793148148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45949.68793148148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45949.68793148148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45949.68793148148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45949.68793148148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45949.68793148148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45949.68793148148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45949.68793148148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45949.68793148148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45949.68793148148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45949.68793148148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45949.68793148148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45949.68793148148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45949.68793148148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45949.68793148148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45949.68793148148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45949.68793148148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45949.68793148148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45949.68793148148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45949.68793148148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45949.68793148148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45949.68793148148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45949.68793148148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45949.68793148148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45949.68793148148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45949.68793148148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45949.68793148148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45949.68793148148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45949.68793148148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45949.68793148148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45949.68793148148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45949.68793148148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45949.68793148148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45949.68793148148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45949.68793148148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45949.68793148148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45949.68793148148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45949.68793148148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45949.68793148148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45949.68793148148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45949.68793148148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45949.68793148148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45949.68793148148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45949.68793148148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45949.68793148148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45949.68793148148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45949.68793148148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45949.68793148148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45949.68793148148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45949.68793148148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45949.68793148148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45949.68793148148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45949.68793148148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45949.68793148148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45949.68793148148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45949.68793148148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45949.68793148148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45949.68793148148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45949.68793148148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45949.68793148148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45949.68793148148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45949.68793148148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45949.68793148148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45949.68793148148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45949.68793148148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45949.68793148148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45949.68793148148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45949.68793148148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45949.68793148148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45949.68793148148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45949.68793148148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45949.68793148148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45949.68793148148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45949.68793148148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45949.68793148148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45949.68793148148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45949.68793148148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45949.68793148148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45949.68793148148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45949.68793148148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45949.68793148148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45949.68793148148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45949.68793148148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45949.68793148148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45949.68793148148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45949.68793148148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45949.68793148148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45949.68793148148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45949.68793148148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45949.68793148148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45949.68793148148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45949.68793148148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45949.68793148148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45949.68793148148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45949.68793148148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45949.68793148148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45949.68793148148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45949.68793148148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45949.68793148148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45949.68793148148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45949.68793148148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45949.68793148148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45949.68793148148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45949.68793148148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45949.68793148148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45949.68793148148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45949.68793148148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45949.68793148148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45949.68793148148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45949.68793148148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45949.68793148148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45949.68793148148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45949.68793148148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45949.68793148148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45949.68793148148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45949.68793148148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45949.68793148148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45949.68793148148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45949.68793148148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45949.68793148148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45949.68793148148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45949.68793148148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45949.68793148148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45949.68793148148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45949.68793148148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45949.68793148148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45949.68793148148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45949.68793148148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45949.68793148148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45949.68793148148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45949.68793148148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45949.68793148148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45949.68793148148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45949.68793148148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45949.68793148148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45949.68793148148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45949.68793148148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45949.68793148148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45949.68793148148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45949.68793148148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45949.68793148148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45949.68793148148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45949.68793148148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45949.68793148148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45949.68793148148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45949.68793148148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45949.68793148148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45949.68793148148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45949.68793148148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45949.68793148148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45949.68793148148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45949.68793148148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45949.68793148148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45949.68793148148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45949.68793148148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45949.68793148148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45949.68793148148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45949.68793148148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45949.68793148148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45949.68793148148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45949.68793148148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45949.68793148148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45949.68793148148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45949.68793148148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45949.68793148148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45949.68793148148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45949.68793148148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45949.68793148148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45949.68793148148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45949.68793148148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45949.68793148148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45949.68793148148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45949.68793148148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45949.68793148148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45949.68793148148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45949.68793148148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45949.68793148148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45949.68793148148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45949.68793148148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45949.68793148148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45949.68793148148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45949.68793148148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45949.68793148148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45949.68793148148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45949.68793148148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45949.68793148148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45949.68793148148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45949.68793148148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45949.68793148148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45949.68793148148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45949.68793148148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45949.68793148148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45949.68793148148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45949.68793148148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45949.68793148148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45949.68793148148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45949.68793148148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45949.68793148148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45949.68793148148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45949.68793148148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45949.68793148148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45949.68793148148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45949.68793148148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45949.68793148148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45949.68793148148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45949.68793148148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45949.68793148148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45949.68793148148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45949.68793148148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45949.68793148148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45949.68793148148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45949.68793148148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45949.68793148148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45949.68793148148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45949.68793148148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45949.68793148148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45949.68793148148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45949.68793148148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45949.68793148148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45949.68793148148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45949.68793148148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45949.68793148148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45949.68793148148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45949.68793148148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45949.68793148148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45949.68793148148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45949.68793148148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45949.68793148148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45949.68793148148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45949.68793148148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45949.68793148148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45949.68793148148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45949.68793148148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45949.68793148148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45949.68793148148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45949.68793148148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45949.68793148148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45949.68793148148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45949.68793148148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45949.68793148148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45949.68793148148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45949.68793148148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45949.68793148148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45949.68793148148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45949.68793148148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45949.68793148148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45949.68793148148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45949.68793148148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45949.68793148148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45949.68793148148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45949.68793148148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45949.68793148148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45949.68793148148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45949.68793148148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45949.68793148148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45949.68793148148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45949.68793148148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45949.68793148148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45949.68793148148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45949.68793148148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45949.68793148148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45949.68793148148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45949.68793148148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45949.68793148148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45949.68793148148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45949.68793148148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45949.68793148148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45949.68793148148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45949.68793148148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45949.68793148148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45949.68793148148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45949.68793148148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45949.68793148148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45949.68793148148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45949.68793148148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45949.68793148148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45949.68793148148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45949.68793148148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45949.68793148148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45949.68793148148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45949.68793148148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45949.68793148148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45949.68793148148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45949.68793148148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45949.68793148148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45949.68793148148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45949.68793148148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45949.68793148148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45949.68793148148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45949.68793148148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45949.68793148148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45949.68793148148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45949.68793148148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45949.68793148148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45949.68793148148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45949.68793148148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45949.68793148148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45949.68793148148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45949.68793148148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45949.68793148148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45949.68793148148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45949.68793148148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45949.68793148148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45949.68793148148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45949.68793148148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45949.68793148148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45949.68793148148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45949.68793148148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45949.68793148148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45949.68793148148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45949.68793148148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45949.68793148148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45949.68793148148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45949.68793148148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45949.68793148148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45949.68793148148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45949.68793148148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45949.68793148148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45949.68793148148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45949.68793148148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45949.68793148148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45949.68793148148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45949.68793148148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45949.68793148148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45949.68793148148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45949.68793148148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45949.68793148148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45949.68793148148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45949.68793148148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45949.68793148148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45949.68793148148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45949.68793148148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45949.68793148148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45949.68793148148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45949.68793148148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45949.68793148148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45949.68793148148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45949.68793148148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45949.68793148148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45949.68793148148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45949.68793148148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45949.68793148148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45949.68793148148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45949.68793148148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45949.68793148148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45949.68793148148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45949.68793148148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45949.68793148148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45949.68793148148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45949.68793148148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45949.68793148148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45949.68793148148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45949.68793148148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45949.68793148148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45949.68793148148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45949.68793148148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45949.68793148148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45949.68793148148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45949.68793148148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45949.68793148148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45949.68793148148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45949.68793148148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45949.68793148148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45949.68793148148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45949.68793148148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45949.68793148148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45949.68793148148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45949.68793148148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45949.68793148148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45949.68793148148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45949.68793148148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45949.68793148148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45949.68793148148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45949.68793148148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45949.68793148148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45949.68793148148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45949.68793148148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45949.68793148148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45949.68793148148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45949.68793148148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45949.68793148148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45949.68793148148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45949.68793148148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45949.68793148148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45949.68793148148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45949.68793148148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45949.68793148148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45949.68793148148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45949.68793148148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45949.68793148148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45949.68793148148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45949.68793148148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45949.68793148148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45949.68793148148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45949.68793148148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45949.68793148148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45949.68793148148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45949.68793148148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45949.68793148148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45949.68793148148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45949.68793148148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45949.68793148148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45949.68793148148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45949.68793148148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45949.68793148148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45949.68793148148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45949.68793148148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45949.68793148148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45949.68793148148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45949.68793148148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45949.68793148148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45949.68793148148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45949.68793148148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45949.68793148148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45949.68793148148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45949.68793148148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45949.68793148148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45949.68793148148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45949.68793148148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45949.68793148148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45949.68793148148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45949.68793148148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45949.68793148148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45949.68793148148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45949.68793148148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45949.68793148148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45949.68793148148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45949.68793148148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45949.68793148148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45949.68793148148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45949.68793148148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45949.68793148148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45949.68793148148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45949.68793148148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45949.68793148148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45949.68793148148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45949.68793148148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45949.68793148148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45949.68793148148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45949.68793148148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45949.68793148148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45949.68793148148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45949.68793148148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45949.68793148148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45949.68793148148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45949.68793148148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45949.68793148148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45949.68793148148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45949.68793148148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45949.68793148148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45949.68793148148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45949.68793148148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45949.68793148148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45949.68793148148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45949.68793148148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45949.68793148148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45949.68793148148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45949.68793148148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45949.68793148148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45949.68793148148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45949.68793148148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45949.68793148148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45949.68793148148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45949.68793148148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45949.68793148148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45949.68793148148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45949.68793148148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45949.68793148148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45949.68793148148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45949.68793148148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45949.68793148148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45949.68793148148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45949.68793148148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45949.68793148148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45949.68793148148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45949.68793148148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45949.68793148148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45949.68793148148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45949.68793148148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45949.68793148148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45949.68793148148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45949.68793148148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45949.68793148148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45949.68793148148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45949.68793148148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45949.68793148148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45949.68793148148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45949.68793148148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45949.68793148148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45949.68793148148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45949.68793148148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45949.68793148148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45949.68793148148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45949.68793148148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45949.68793148148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45949.68793148148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45949.68793148148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45949.68793148148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45949.68793148148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45949.68793148148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45949.68793148148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45949.68793148148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45949.68793148148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45949.68793148148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45949.68793148148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45949.68793148148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45949.68793148148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45949.68793148148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45949.68793148148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45949.68793148148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45949.68793148148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45949.68793148148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45949.68793148148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45949.68793148148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45949.68793148148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45949.68793148148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45949.68793148148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45949.68793148148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45949.68793148148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45949.68793148148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45949.68793148148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45949.68793148148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45949.68793148148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45949.68793148148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45949.68793148148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45949.68793148148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45949.68793148148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45949.68793148148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45949.68793148148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45949.68793148148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45949.68793148148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45949.68793148148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45949.68793148148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45949.68793148148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45949.68793148148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45949.68793148148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45949.68793148148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45949.68793148148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45949.68793148148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45949.68793148148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45949.68793148148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45949.68793148148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45949.68793148148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45949.68793148148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45949.68793148148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45949.68793148148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45949.68793148148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45949.68793148148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45949.68793148148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45949.68793148148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45949.68793148148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45949.68793148148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45949.68793148148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45949.68793148148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45949.68793148148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45949.68793148148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45949.68793148148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45949.68793148148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45949.68793148148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45949.68793148148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45949.68793148148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45949.68793148148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45949.68793148148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45949.68793148148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45949.68793148148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45949.68793148148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45949.68793148148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45949.68793148148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45949.68793148148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45949.68793148148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45949.68793148148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45949.68793148148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45949.68793148148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45949.68793148148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45949.68793148148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45949.68793148148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45949.68793148148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45949.68793148148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45949.68793148148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45949.68793148148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45949.68793148148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45949.68793148148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45949.68793148148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45949.68793148148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45949.68793148148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45949.68793148148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45949.68793148148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45949.68793148148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45949.68793148148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45949.68793148148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45949.68793148148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45949.68793148148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45949.68793148148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45949.68793148148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45949.68793148148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45949.68793148148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45949.68793148148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45949.68793148148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45949.68793148148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45949.68793148148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45949.68793148148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45949.68793148148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45949.68793148148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45949.68793148148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45949.68793148148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45949.68793148148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45949.68793148148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45949.68793148148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45949.68793148148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45949.68793148148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45949.68793148148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45949.68793148148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45949.68793148148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45949.68793148148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45949.68793148148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45949.68793148148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45949.68793148148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45949.68793148148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45949.68793148148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45949.68793148148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45949.68793148148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45949.68793148148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45949.68793148148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45949.68793148148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45949.68793148148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45949.68793148148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45949.68793148148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45949.68793148148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45949.68793148148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45949.68793148148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45949.68793148148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45949.68793148148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45949.68793148148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45949.68793148148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45949.68793148148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45949.68793148148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45949.68793148148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45949.68793148148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45949.68793148148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45949.68793148148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45949.68793148148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45949.68793148148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45949.68793148148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45949.68793148148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45949.68793148148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45949.68793148148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45949.68793148148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45949.68793148148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45949.68793148148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45949.68793148148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45949.68793148148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45949.68793148148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45949.68793148148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45949.68793148148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45949.68793148148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45949.68793148148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45949.68793148148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45949.68793148148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45949.68793148148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45949.68793148148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45949.68793148148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45949.68793148148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45949.68793148148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45949.68793148148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45949.68793148148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45949.68793148148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45949.68793148148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45949.68793148148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45949.68793148148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45949.68793148148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45949.68793148148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45949.68793148148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45949.68793148148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45949.68793148148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45949.68793148148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45949.68793148148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45949.68793148148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45949.68793148148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45949.68793148148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45949.68793148148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45949.68793148148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45949.68793148148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45949.68793148148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45949.68793148148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45949.68793148148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45949.68793148148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45949.68793148148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45949.68793148148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45949.68793148148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45949.68793148148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45949.68793148148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45949.68793148148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45949.68793148148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45949.68793148148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45949.68793148148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45949.68793148148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45949.68793148148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45949.68793148148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45949.68793148148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45949.68793148148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45949.68793148148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45949.68793148148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45949.68793148148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45949.68793148148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45949.68793148148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45949.68793148148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45949.68793148148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45949.68793148148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45949.68793148148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45949.68793148148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45949.68793148148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45949.68793148148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45949.68793148148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45949.68793148148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45949.68793148148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45949.68793148148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45949.68793148148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45949.68793148148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45949.68793148148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45949.68793148148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45949.68793148148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45949.68793148148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45949.68793148148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45949.68793148148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45949.68793148148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45949.68793148148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45949.68793148148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45949.68793148148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45949.68793148148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45949.68793148148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45949.68793148148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45949.68793148148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45949.68793148148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45949.68793148148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45949.68793148148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45949.68793148148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45949.68793148148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45949.68793148148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45949.68793148148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45949.68793148148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45949.68793148148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45949.68793148148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45949.68793148148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45949.68793148148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45949.68793148148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45949.68793148148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45949.68793148148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45949.68793148148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45949.68793148148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45949.68793148148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45949.68793148148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45949.68793148148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45949.68793148148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45949.68793148148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45949.68793148148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45949.68793148148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45949.68793148148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45949.68793148148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45949.68793148148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45949.68793148148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45949.68793148148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45949.68793148148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45949.68793148148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45949.68793148148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45949.68793148148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45949.68793148148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45949.68793148148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45949.68793148148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45949.68793148148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45949.68793148148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45949.68793148148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45949.68793148148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45949.68793148148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45949.68793148148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45949.68793148148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45949.68793148148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45949.68793148148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45949.68793148148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45949.68793148148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45949.68793148148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45949.68793148148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45949.68793148148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45949.68793148148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45949.68793148148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45949.68793148148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45949.68793148148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45949.68793148148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45949.68793148148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45949.68793148148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45949.68793148148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45949.68793148148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45949.68793148148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45949.68793148148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45949.68793148148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45949.68793148148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45949.68793148148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45949.68793148148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45949.68793148148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45949.68793148148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45949.68793148148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45949.68793148148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45949.68793148148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45949.68793148148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45949.68793148148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45949.68793148148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45949.68793148148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45949.68793148148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45949.68793148148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45949.68793148148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45949.68793148148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45949.68793148148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45949.68793148148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45949.68793148148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45949.68793148148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45949.68793148148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45949.68793148148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45949.68793148148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45949.68793148148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45949.68793148148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45949.68793148148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45949.68793148148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45949.68793148148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45949.68793148148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45949.68793148148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45949.68793148148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45949.68793148148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45949.68793148148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45949.68793148148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45949.68793148148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45949.68793148148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45949.68793148148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45949.68793148148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45949.68793148148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45949.68793148148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45949.68793148148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45949.68793148148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45949.68793148148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45949.68793148148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45949.68793148148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45949.68793148148</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39058</v>
      </c>
      <c r="B2" s="98" t="str">
        <f>IFERROR(VLOOKUP(D2,DB!A:K,11,0),"")</f>
        <v>R4</v>
      </c>
      <c r="C2" s="99">
        <v>1</v>
      </c>
      <c r="D2" s="95" t="s">
        <v>35082</v>
      </c>
      <c r="E2" s="100" t="s">
        <v>38964</v>
      </c>
      <c r="F2" s="101">
        <v>45703.480717592596</v>
      </c>
      <c r="G2" s="102">
        <f ca="1">IFERROR(NOW()-F2,"")</f>
        <v>246.20721388888342</v>
      </c>
      <c r="H2" s="101">
        <v>45703.474768518521</v>
      </c>
      <c r="I2" s="98" t="str">
        <f>IFERROR(VLOOKUP(D2,DB!A:F,6,0),"")</f>
        <v>SCECO</v>
      </c>
      <c r="J2" s="98" t="str">
        <f>IFERROR(VLOOKUP(D2,DB!A:G,7,0),"")</f>
        <v>Dead</v>
      </c>
      <c r="K2" s="103" t="s">
        <v>39059</v>
      </c>
      <c r="L2" s="95" t="str">
        <f>IFERROR(VLOOKUP(D2,DB!A:I,9,0),"")</f>
        <v>Latis</v>
      </c>
    </row>
    <row r="3" spans="1:16" ht="15" customHeight="1">
      <c r="A3" s="121" t="s">
        <v>39060</v>
      </c>
      <c r="B3" s="121" t="str">
        <f>IFERROR(VLOOKUP(D3,DB!A:K,11,0),"")</f>
        <v>R4</v>
      </c>
      <c r="C3" s="122">
        <v>1</v>
      </c>
      <c r="D3" s="123" t="s">
        <v>37263</v>
      </c>
      <c r="E3" s="100" t="s">
        <v>38964</v>
      </c>
      <c r="F3" s="125">
        <v>45949.649988425925</v>
      </c>
      <c r="G3" s="126">
        <f ca="1">IFERROR(NOW()-F3,"")</f>
        <v>3.794305555493338E-2</v>
      </c>
      <c r="H3" s="125">
        <v>45949.635243055556</v>
      </c>
      <c r="I3" s="121" t="str">
        <f>IFERROR(VLOOKUP(D3,DB!A:F,6,0),"")</f>
        <v>SCECO</v>
      </c>
      <c r="J3" s="121" t="str">
        <f>IFERROR(VLOOKUP(D3,DB!A:G,7,0),"")</f>
        <v>Dead</v>
      </c>
      <c r="K3" s="127" t="s">
        <v>39061</v>
      </c>
      <c r="L3" s="123" t="str">
        <f>IFERROR(VLOOKUP(D3,DB!A:I,9,0),"")</f>
        <v>Latis</v>
      </c>
    </row>
    <row r="4" spans="1:16" ht="15" customHeight="1">
      <c r="A4" s="121"/>
      <c r="B4" s="121" t="str">
        <f>IFERROR(VLOOKUP(D4,DB!A:K,11,0),"")</f>
        <v/>
      </c>
      <c r="C4" s="122"/>
      <c r="D4" s="123"/>
      <c r="E4" s="100"/>
      <c r="F4" s="125"/>
      <c r="G4" s="126">
        <f ca="1">IFERROR(NOW()-F4,"")</f>
        <v>45949.68793148148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45949.68793148148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45949.68793148148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45949.68793148148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45949.68793148148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45949.68793148148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45949.68793148148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45949.68793148148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45949.68793148148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45949.68793148148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45949.68793148148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45949.68793148148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45949.68793148148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45949.68793148148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45949.68793148148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45949.68793148148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45949.68793148148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45949.68793148148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45949.68793148148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45949.68793148148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45949.68793148148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45949.68793148148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45949.68793148148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45949.68793148148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45949.68793148148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45949.68793148148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45949.68793148148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45949.68793148148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45949.68793148148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45949.68793148148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45949.68793148148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45949.68793148148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45949.68793148148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45949.68793148148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45949.68793148148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45949.68793148148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45949.68793148148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45949.68793148148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45949.68793148148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45949.68793148148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45949.68793148148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45949.68793148148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45949.68793148148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45949.68793148148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45949.68793148148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45949.68793148148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45949.68793148148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45949.68793148148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45949.68793148148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45949.68793148148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45949.68793148148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45949.68793148148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45949.68793148148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45949.68793148148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45949.68793148148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45949.68793148148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45949.68793148148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45949.68793148148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45949.68793148148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45949.68793148148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45949.68793148148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45949.68793148148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45949.68793148148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45949.68793148148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45949.68793148148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45949.68793148148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45949.68793148148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45949.68793148148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45949.68793148148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45949.68793148148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45949.68793148148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45949.68793148148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45949.68793148148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45949.68793148148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45949.68793148148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45949.68793148148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45949.68793148148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45949.68793148148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45949.68793148148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45949.68793148148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45949.68793148148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45949.68793148148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45949.68793148148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45949.68793148148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45949.68793148148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45949.68793148148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45949.68793148148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45949.68793148148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45949.68793148148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45949.68793148148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45949.68793148148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45949.68793148148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45949.68793148148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45949.68793148148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45949.68793148148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45949.68793148148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45949.68793148148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45949.68793148148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45949.68793148148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45949.68793148148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45949.68793148148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45949.68793148148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45949.68793148148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45949.68793148148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45949.68793148148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45949.68793148148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45949.68793148148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45949.68793148148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45949.68793148148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45949.68793148148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45949.68793148148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45949.68793148148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45949.68793148148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45949.68793148148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45949.68793148148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45949.68793148148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45949.68793148148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45949.68793148148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45949.68793148148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45949.68793148148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45949.68793148148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45949.68793148148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45949.68793148148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45949.68793148148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45949.68793148148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45949.68793148148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45949.68793148148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45949.68793148148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45949.68793148148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45949.68793148148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45949.68793148148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45949.68793148148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45949.68793148148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45949.68793148148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45949.68793148148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45949.68793148148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45949.68793148148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45949.68793148148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45949.68793148148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45949.68793148148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45949.68793148148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45949.68793148148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45949.68793148148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45949.68793148148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45949.68793148148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45949.68793148148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45949.68793148148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45949.68793148148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45949.68793148148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45949.68793148148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45949.68793148148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45949.68793148148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45949.68793148148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45949.68793148148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45949.68793148148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45949.68793148148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45949.68793148148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45949.68793148148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45949.68793148148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45949.68793148148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45949.68793148148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45949.68793148148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45949.68793148148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45949.68793148148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45949.68793148148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45949.68793148148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45949.68793148148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45949.68793148148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45949.68793148148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45949.68793148148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45949.68793148148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45949.68793148148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45949.68793148148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45949.68793148148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45949.68793148148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45949.68793148148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45949.68793148148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45949.68793148148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45949.68793148148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45949.68793148148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45949.68793148148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45949.68793148148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45949.68793148148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45949.68793148148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45949.68793148148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45949.68793148148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45949.68793148148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45949.68793148148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45949.68793148148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45949.68793148148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45949.68793148148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45949.68793148148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45949.68793148148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45949.68793148148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45949.68793148148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45949.68793148148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45949.68793148148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45949.68793148148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45949.68793148148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45949.68793148148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45949.68793148148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45949.68793148148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45949.68793148148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45949.68793148148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45949.68793148148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45949.68793148148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45949.68793148148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45949.68793148148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45949.68793148148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45949.68793148148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45949.68793148148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45949.68793148148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45949.68793148148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45949.68793148148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45949.68793148148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45949.68793148148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45949.68793148148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45949.68793148148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45949.68793148148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45949.68793148148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45949.68793148148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45949.68793148148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45949.68793148148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45949.68793148148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45949.68793148148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45949.68793148148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45949.68793148148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45949.68793148148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45949.68793148148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45949.68793148148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45949.68793148148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45949.68793148148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45949.68793148148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45949.68793148148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45949.68793148148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45949.68793148148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45949.68793148148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45949.68793148148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45949.68793148148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45949.68793148148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45949.68793148148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45949.68793148148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45949.68793148148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45949.68793148148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45949.68793148148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45949.68793148148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45949.68793148148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45949.68793148148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45949.68793148148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45949.68793148148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45949.68793148148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45949.68793148148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45949.68793148148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45949.68793148148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45949.68793148148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45949.68793148148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45949.68793148148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45949.68793148148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45949.68793148148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45949.68793148148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45949.68793148148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45949.68793148148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45949.68793148148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45949.68793148148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45949.68793148148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45949.68793148148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45949.68793148148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45949.68793148148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45949.68793148148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45949.68793148148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45949.68793148148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45949.68793148148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45949.68793148148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45949.68793148148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45949.68793148148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45949.68793148148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45949.68793148148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45949.68793148148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45949.68793148148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45949.68793148148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45949.68793148148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45949.68793148148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45949.68793148148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45949.68793148148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45949.68793148148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45949.68793148148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45949.68793148148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45949.68793148148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45949.68793148148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45949.68793148148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45949.68793148148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45949.68793148148</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45949.68793148148</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45949.68793148148</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45949.68793148148</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45949.68793148148</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45949.68793148148</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45949.68793148148</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45949.68793148148</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45949.68793148148</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45949.68793148148</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45949.68793148148</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45949.68793148148</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45949.68793148148</v>
      </c>
      <c r="H307" s="125"/>
      <c r="I307" s="121" t="str">
        <f>IFERROR(VLOOKUP(D307,DB!A:F,6,0),"")</f>
        <v/>
      </c>
      <c r="J307" s="121" t="str">
        <f>IFERROR(VLOOKUP(D307,DB!A:G,7,0),"")</f>
        <v/>
      </c>
      <c r="K307" s="127"/>
      <c r="L307" s="123" t="str">
        <f>IFERROR(VLOOKUP(D307,DB!A:I,9,0),"")</f>
        <v/>
      </c>
    </row>
    <row r="308" spans="1:12" ht="15" customHeight="1">
      <c r="A308" s="128"/>
      <c r="B308" s="128" t="str">
        <f>IFERROR(VLOOKUP(D308,DB!A:K,11,0),"")</f>
        <v/>
      </c>
      <c r="C308" s="129"/>
      <c r="D308" s="130"/>
      <c r="E308" s="131"/>
      <c r="F308" s="132"/>
      <c r="G308" s="133">
        <f ca="1">IFERROR(NOW()-F308,"")</f>
        <v>45949.68793148148</v>
      </c>
      <c r="H308" s="132"/>
      <c r="I308" s="128" t="str">
        <f>IFERROR(VLOOKUP(D308,DB!A:F,6,0),"")</f>
        <v/>
      </c>
      <c r="J308" s="128" t="str">
        <f>IFERROR(VLOOKUP(D308,DB!A:G,7,0),"")</f>
        <v/>
      </c>
      <c r="K308" s="134"/>
      <c r="L308" s="130" t="str">
        <f>IFERROR(VLOOKUP(D308,DB!A:I,9,0),"")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57.855871296291298</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23.499054166662972</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4.9163574074045755</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1.0268203703672043</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45949.68793148148</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45949.68793148148</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45949.68793148148</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45949.68793148148</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45949.68793148148</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45949.68793148148</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45949.68793148148</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45949.68793148148</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45949.68793148148</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45949.68793148148</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45949.68793148148</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45949.68793148148</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45949.68793148148</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45949.68793148148</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45949.68793148148</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45949.68793148148</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45949.68793148148</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45949.68793148148</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45949.68793148148</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45949.68793148148</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45949.68793148148</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45949.68793148148</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45949.68793148148</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45949.68793148148</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45949.68793148148</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45949.68793148148</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45949.68793148148</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45949.68793148148</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45949.68793148148</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45949.68793148148</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45949.68793148148</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45949.68793148148</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45949.68793148148</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45949.68793148148</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45949.68793148148</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45949.68793148148</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45949.68793148148</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45949.68793148148</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45949.68793148148</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45949.68793148148</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45949.68793148148</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45949.68793148148</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45949.68793148148</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45949.68793148148</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45949.68793148148</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45949.68793148148</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45949.68793148148</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45949.68793148148</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45949.68793148148</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45949.68793148148</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45949.68793148148</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45949.68793148148</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45949.68793148148</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45949.68793148148</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45949.68793148148</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45949.68793148148</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45949.68793148148</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45949.68793148148</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45949.68793148148</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45949.68793148148</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45949.68793148148</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45949.68793148148</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45949.68793148148</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45949.68793148148</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45949.68793148148</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45949.68793148148</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45949.68793148148</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45949.68793148148</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45949.68793148148</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45949.68793148148</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45949.68793148148</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45949.68793148148</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45949.68793148148</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45949.68793148148</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45949.68793148148</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45949.68793148148</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45949.68793148148</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45949.68793148148</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45949.68793148148</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45949.68793148148</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45949.68793148148</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45949.68793148148</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45949.68793148148</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45949.68793148148</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45949.68793148148</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45949.68793148148</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45949.68793148148</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45949.68793148148</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45949.68793148148</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45949.68793148148</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45949.68793148148</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45949.68793148148</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45949.68793148148</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45949.68793148148</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45949.68793148148</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45949.68793148148</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45949.68793148148</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45949.68793148148</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45949.68793148148</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45949.68793148148</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45949.68793148148</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45949.68793148148</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45949.68793148148</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45949.68793148148</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45949.68793148148</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45949.68793148148</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45949.68793148148</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45949.68793148148</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45949.68793148148</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45949.68793148148</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45949.68793148148</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45949.68793148148</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45949.68793148148</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45949.68793148148</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45949.68793148148</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45949.68793148148</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45949.68793148148</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45949.68793148148</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45949.68793148148</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45949.68793148148</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45949.68793148148</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45949.68793148148</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45949.68793148148</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45949.68793148148</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45949.68793148148</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45949.68793148148</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45949.68793148148</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45949.68793148148</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45949.68793148148</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45949.68793148148</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45949.68793148148</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45949.68793148148</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45949.68793148148</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45949.68793148148</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45949.68793148148</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45949.68793148148</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45949.68793148148</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45949.68793148148</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45949.68793148148</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45949.68793148148</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45949.68793148148</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45949.68793148148</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45949.68793148148</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45949.68793148148</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45949.68793148148</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45949.68793148148</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45949.68793148148</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45949.68793148148</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45949.68793148148</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45949.68793148148</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45949.68793148148</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45949.68793148148</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45949.68793148148</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45949.68793148148</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45949.68793148148</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45949.68793148148</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45949.68793148148</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45949.68793148148</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45949.68793148148</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45949.68793148148</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45949.68793148148</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45949.68793148148</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45949.68793148148</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45949.68793148148</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45949.68793148148</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45949.68793148148</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45949.68793148148</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45949.68793148148</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45949.68793148148</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45949.68793148148</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45949.68793148148</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45949.68793148148</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45949.68793148148</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45949.68793148148</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45949.68793148148</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45949.68793148148</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45949.68793148148</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45949.68793148148</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45949.68793148148</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45949.68793148148</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45949.68793148148</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45949.68793148148</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45949.68793148148</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45949.68793148148</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45949.68793148148</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45949.68793148148</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45949.68793148148</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45949.68793148148</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45949.68793148148</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45949.68793148148</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45949.68793148148</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45949.68793148148</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45949.68793148148</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45949.68793148148</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45949.68793148148</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45949.68793148148</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45949.68793148148</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45949.68793148148</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45949.68793148148</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45949.68793148148</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45949.68793148148</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45949.68793148148</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45949.68793148148</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45949.68793148148</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45949.68793148148</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45949.68793148148</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45949.68793148148</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45949.68793148148</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45949.68793148148</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45949.68793148148</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45949.68793148148</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45949.68793148148</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45949.68793148148</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45949.68793148148</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45949.68793148148</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45949.68793148148</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45949.68793148148</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45949.68793148148</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45949.68793148148</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45949.68793148148</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45949.68793148148</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45949.68793148148</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45949.68793148148</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45949.68793148148</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45949.68793148148</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45949.68793148148</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45949.68793148148</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45949.68793148148</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45949.68793148148</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45949.68793148148</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45949.68793148148</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45949.68793148148</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45949.68793148148</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45949.68793148148</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45949.68793148148</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45949.68793148148</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45949.68793148148</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45949.68793148148</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45949.68793148148</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45949.68793148148</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45949.68793148148</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45949.68793148148</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45949.68793148148</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45949.68793148148</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45949.68793148148</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45949.68793148148</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45949.68793148148</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45949.68793148148</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45949.68793148148</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45949.68793148148</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45949.68793148148</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45949.68793148148</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45949.68793148148</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45949.68793148148</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45949.68793148148</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45949.68793148148</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45949.68793148148</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45949.68793148148</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45949.68793148148</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45949.68793148148</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45949.68793148148</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45949.68793148148</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45949.68793148148</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45949.68793148148</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45949.68793148148</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45949.68793148148</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45949.68793148148</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45949.68793148148</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45949.68793148148</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45949.68793148148</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45949.68793148148</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45949.68793148148</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45949.68793148148</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45949.68793148148</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45949.68793148148</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45949.68793148148</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45949.68793148148</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45949.68793148148</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45949.68793148148</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45949.68793148148</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45949.68793148148</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45949.68793148148</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45949.68793148148</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45949.68793148148</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45949.68793148148</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45949.68793148148</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45949.68793148148</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45949.68793148148</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45949.68793148148</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45949.68793148148</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45949.68793148148</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45949.68793148148</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45949.68793148148</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45949.68793148148</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45949.68793148148</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45949.68793148148</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45949.68793148148</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45949.68793148148</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45949.68793148148</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45949.68793148148</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45949.68793148148</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45949.68793148148</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45949.68793148148</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45949.68793148148</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45949.68793148148</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45949.68793148148</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45949.68793148148</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45949.68793148148</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45949.68793148148</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45949.68793148148</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45949.68793148148</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45949.68793148148</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45949.68793148148</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45949.68793148148</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45949.68793148148</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45949.68793148148</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45949.68793148148</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45949.68793148148</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45949.68793148148</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45949.68793148148</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45949.68793148148</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45949.68793148148</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45949.68793148148</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45949.68793148148</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45949.68793148148</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45949.68793148148</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45949.68793148148</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45949.68793148148</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45949.68793148148</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45949.68793148148</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45949.68793148148</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45949.68793148148</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45949.68793148148</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45949.68793148148</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45949.68793148148</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45949.68793148148</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45949.68793148148</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45949.68793148148</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45949.68793148148</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45949.68793148148</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45949.68793148148</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45949.68793148148</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45949.68793148148</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45949.68793148148</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45949.68793148148</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45949.68793148148</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45949.68793148148</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45949.68793148148</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45949.68793148148</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45949.68793148148</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45949.68793148148</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45949.68793148148</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45949.68793148148</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45949.68793148148</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45949.68793148148</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45949.68793148148</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45949.68793148148</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45949.68793148148</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45949.68793148148</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45949.68793148148</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45949.68793148148</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45949.68793148148</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45949.68793148148</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45949.68793148148</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45949.68793148148</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45949.68793148148</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45949.68793148148</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45949.68793148148</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45949.68793148148</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45949.68793148148</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45949.68793148148</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45949.68793148148</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45949.68793148148</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45949.68793148148</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45949.68793148148</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45949.68793148148</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45949.68793148148</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45949.68793148148</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45949.68793148148</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45949.68793148148</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45949.68793148148</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45949.68793148148</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45949.68793148148</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45949.68793148148</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45949.68793148148</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45949.68793148148</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45949.68793148148</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45949.68793148148</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45949.68793148148</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45949.68793148148</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45949.68793148148</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45949.68793148148</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45949.68793148148</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45949.68793148148</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45949.68793148148</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45949.68793148148</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45949.68793148148</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45949.68793148148</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45949.68793148148</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45949.68793148148</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45949.68793148148</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45949.68793148148</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45949.68793148148</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45949.68793148148</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45949.68793148148</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45949.68793148148</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45949.68793148148</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45949.68793148148</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45949.68793148148</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45949.68793148148</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45949.68793148148</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45949.68793148148</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45949.68793148148</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45949.68793148148</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45949.68793148148</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45949.68793148148</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45949.68793148148</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45949.68793148148</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45949.68793148148</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45949.68793148148</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45949.68793148148</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45949.68793148148</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45949.68793148148</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45949.68793148148</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45949.68793148148</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45949.68793148148</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45949.68793148148</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45949.68793148148</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45949.68793148148</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45949.68793148148</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45949.68793148148</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45949.68793148148</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45949.68793148148</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45949.68793148148</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45949.68793148148</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45949.68793148148</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45949.68793148148</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45949.68793148148</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45949.68793148148</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45949.68793148148</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45949.68793148148</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45949.68793148148</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45949.68793148148</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45949.68793148148</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45949.68793148148</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45949.68793148148</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45949.68793148148</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45949.68793148148</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45949.68793148148</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45949.68793148148</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45949.68793148148</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45949.68793148148</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45949.68793148148</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45949.68793148148</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45949.68793148148</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45949.68793148148</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45949.68793148148</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45949.68793148148</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45949.68793148148</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45949.68793148148</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45949.68793148148</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45949.68793148148</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45949.68793148148</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45949.68793148148</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45949.68793148148</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45949.68793148148</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45949.68793148148</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45949.68793148148</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45949.68793148148</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45949.68793148148</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45949.68793148148</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45949.68793148148</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45949.68793148148</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45949.68793148148</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45949.68793148148</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45949.68793148148</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45949.68793148148</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45949.68793148148</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45949.68793148148</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45949.68793148148</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45949.68793148148</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45949.68793148148</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45949.68793148148</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45949.68793148148</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45949.68793148148</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45949.68793148148</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45949.68793148148</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45949.68793148148</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45949.68793148148</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45949.68793148148</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45949.68793148148</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45949.68793148148</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45949.68793148148</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45949.68793148148</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45949.68793148148</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45949.68793148148</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45949.68793148148</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45949.68793148148</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45949.68793148148</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45949.68793148148</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45949.68793148148</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45949.68793148148</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45949.68793148148</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45949.68793148148</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45949.68793148148</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45949.68793148148</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45949.68793148148</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45949.68793148148</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45949.68793148148</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45949.68793148148</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45949.68793148148</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45949.68793148148</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45949.68793148148</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45949.68793148148</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45949.68793148148</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45949.68793148148</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45949.68793148148</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45949.68793148148</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45949.68793148148</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45949.68793148148</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45949.68793148148</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45949.68793148148</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45949.68793148148</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45949.68793148148</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45949.68793148148</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45949.68793148148</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45949.68793148148</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45949.68793148148</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45949.68793148148</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45949.68793148148</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45949.68793148148</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45949.68793148148</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45949.68793148148</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45949.68793148148</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45949.68793148148</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45949.68793148148</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45949.68793148148</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45949.68793148148</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45949.68793148148</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45949.68793148148</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45949.68793148148</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45949.68793148148</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45949.68793148148</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45949.68793148148</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45949.68793148148</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45949.68793148148</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45949.68793148148</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45949.68793148148</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6"/>
  <sheetViews>
    <sheetView tabSelected="1"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10.158868981481646</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0.77705185185186565</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t="s">
        <v>39074</v>
      </c>
      <c r="B4" s="105" t="str">
        <f>IFERROR(VLOOKUP(D4,DB!A:K,11,0),"")</f>
        <v>R6</v>
      </c>
      <c r="C4" s="107">
        <v>5</v>
      </c>
      <c r="D4" s="105" t="s">
        <v>37352</v>
      </c>
      <c r="E4" s="108" t="s">
        <v>39045</v>
      </c>
      <c r="F4" s="109"/>
      <c r="G4" s="78">
        <f ca="1">IFERROR(NOW()-F4,"-")</f>
        <v>45949.68793148148</v>
      </c>
      <c r="H4" s="109">
        <v>45949.640115740738</v>
      </c>
      <c r="I4" s="105" t="str">
        <f>IFERROR(VLOOKUP(D4,DB!A:F,6,0),"")</f>
        <v>SCECO+STB</v>
      </c>
      <c r="J4" s="104" t="str">
        <f>IFERROR(VLOOKUP(D4,DB!A:G,7,0),"")</f>
        <v>Vandalized</v>
      </c>
      <c r="K4" s="110" t="s">
        <v>39075</v>
      </c>
      <c r="L4" s="111" t="str">
        <f>IFERROR(VLOOKUP(D4,DB!A:I,9,0),"")</f>
        <v>Latis</v>
      </c>
    </row>
    <row r="5" spans="1:16383" ht="31.5" customHeight="1">
      <c r="A5" s="106" t="s">
        <v>39076</v>
      </c>
      <c r="B5" s="105" t="str">
        <f>IFERROR(VLOOKUP(D5,DB!A:K,11,0),"")</f>
        <v>R6</v>
      </c>
      <c r="C5" s="107">
        <v>1</v>
      </c>
      <c r="D5" s="105" t="s">
        <v>36926</v>
      </c>
      <c r="E5" s="108" t="s">
        <v>39077</v>
      </c>
      <c r="F5" s="109"/>
      <c r="G5" s="78">
        <f ca="1">IFERROR(NOW()-F5,"-")</f>
        <v>45949.68793148148</v>
      </c>
      <c r="H5" s="109">
        <v>45949.630497685182</v>
      </c>
      <c r="I5" s="105" t="str">
        <f>IFERROR(VLOOKUP(D5,DB!A:F,6,0),"")</f>
        <v>SCECO</v>
      </c>
      <c r="J5" s="104" t="str">
        <f>IFERROR(VLOOKUP(D5,DB!A:G,7,0),"")</f>
        <v>Dead</v>
      </c>
      <c r="K5" s="110" t="s">
        <v>39078</v>
      </c>
      <c r="L5" s="111" t="str">
        <f>IFERROR(VLOOKUP(D5,DB!A:I,9,0),"")</f>
        <v>Latis</v>
      </c>
    </row>
    <row r="6" spans="1:16383" ht="31.5" customHeight="1">
      <c r="A6" s="106"/>
      <c r="B6" s="105" t="str">
        <f>IFERROR(VLOOKUP(D6,DB!A:K,11,0),"")</f>
        <v/>
      </c>
      <c r="C6" s="107"/>
      <c r="D6" s="105"/>
      <c r="E6" s="108"/>
      <c r="F6" s="109"/>
      <c r="G6" s="78">
        <f ca="1">IFERROR(NOW()-F6,"-")</f>
        <v>45949.68793148148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45949.68793148148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45949.68793148148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6"/>
      <c r="E9" s="108"/>
      <c r="F9" s="109"/>
      <c r="G9" s="78">
        <f ca="1">IFERROR(NOW()-F9,"-")</f>
        <v>45949.68793148148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45949.68793148148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45949.68793148148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45949.68793148148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45949.68793148148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45949.68793148148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45949.68793148148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45949.68793148148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45949.68793148148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45949.68793148148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45949.68793148148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45949.68793148148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45949.68793148148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45949.68793148148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45949.68793148148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45949.68793148148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45949.68793148148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45949.68793148148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45949.68793148148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45949.68793148148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45949.68793148148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45949.68793148148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45949.68793148148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45949.68793148148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45949.68793148148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45949.68793148148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45949.68793148148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45949.68793148148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45949.68793148148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45949.68793148148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45949.68793148148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45949.68793148148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45949.68793148148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45949.68793148148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45949.68793148148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45949.68793148148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45949.68793148148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45949.68793148148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45949.68793148148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45949.68793148148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45949.68793148148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45949.68793148148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45949.68793148148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45949.68793148148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45949.68793148148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45949.68793148148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45949.68793148148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45949.68793148148</v>
      </c>
      <c r="H56" s="109"/>
      <c r="I56" s="105" t="str">
        <f>IFERROR(VLOOKUP(D56,DB!A:F,6,0),"")</f>
        <v/>
      </c>
      <c r="J56" s="104" t="str">
        <f>IFERROR(VLOOKUP(D56,DB!A:G,7,0),"")</f>
        <v/>
      </c>
      <c r="K56" s="110"/>
      <c r="L56" s="111" t="str">
        <f>IFERROR(VLOOKUP(D56,DB!A:I,9,0),"")</f>
        <v/>
      </c>
    </row>
  </sheetData>
  <dataValidations count="2">
    <dataValidation allowBlank="1" showInputMessage="1" showErrorMessage="1" sqref="E1" xr:uid="{380493DB-286A-4683-AF55-C78F04945A49}"/>
    <dataValidation type="list" allowBlank="1" showInputMessage="1" showErrorMessage="1" sqref="E2:E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2025-10-19T13:31:22Z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