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87" documentId="13_ncr:1_{F6CB121F-512D-4AA6-A0C1-0FB36C537598}" xr6:coauthVersionLast="47" xr6:coauthVersionMax="47" xr10:uidLastSave="{CC7C8A4D-F70D-49D5-8ECE-B4F012077335}"/>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3" i="5" l="1"/>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<sst xmlns="http://schemas.openxmlformats.org/spreadsheetml/2006/main" count="178577" uniqueCount="39074">
  <si>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</si>
  <si>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</si>
  <si>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</si>
  <si>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</si>
  <si>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</si>
  <si>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</si>
  <si>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</si>
  <si>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</si>
  <si>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</si>
  <si>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</si>
  <si>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</si>
  <si>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</si>
  <si>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</si>
  <si>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</si>
  <si>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</si>
  <si>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</si>
  <si>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</si>
  <si>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</si>
  <si>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</si>
  <si>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</si>
  <si>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</si>
  <si>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</si>
  <si>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</si>
  <si>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</si>
  <si>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</si>
  <si>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</si>
  <si>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</si>
  <si>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</si>
  <si>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</si>
  <si>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</si>
  <si>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</si>
  <si>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</si>
  <si>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</si>
  <si>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</si>
  <si>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</si>
  <si>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</si>
  <si>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</si>
  <si>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</si>
  <si>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</si>
  <si>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</si>
  <si>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</si>
  <si>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</si>
  <si>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</si>
  <si>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</si>
  <si>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</si>
  <si>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</si>
  <si>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</si>
  <si>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</si>
  <si>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</si>
  <si>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</si>
  <si>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</si>
  <si>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</si>
  <si>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</si>
  <si>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</si>
  <si>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</si>
  <si>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</si>
  <si>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</si>
  <si>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</si>
  <si>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</si>
  <si>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</si>
  <si>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</si>
  <si>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</si>
  <si>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</si>
  <si>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</si>
  <si>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</si>
  <si>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</si>
  <si>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</si>
  <si>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</si>
  <si>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</si>
  <si>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</si>
  <si>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</si>
  <si>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</si>
  <si>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</si>
  <si>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</si>
  <si>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</si>
  <si>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</si>
  <si>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</si>
  <si>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</si>
  <si>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</si>
  <si>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</si>
  <si>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</si>
  <si>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</si>
  <si>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</si>
  <si>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</si>
  <si>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</si>
  <si>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</si>
  <si>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</si>
  <si>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</si>
  <si>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</si>
  <si>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</si>
  <si>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</si>
  <si>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</si>
  <si>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</si>
  <si>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</si>
  <si>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</si>
  <si>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</si>
  <si>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</si>
  <si>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</si>
  <si>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</si>
  <si>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</si>
  <si>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</si>
  <si>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</si>
  <si>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</si>
  <si>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</si>
  <si>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</si>
  <si>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</si>
  <si>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</si>
  <si>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</si>
  <si>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</si>
  <si>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</si>
  <si>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</si>
  <si>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</si>
  <si>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</si>
  <si>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</si>
  <si>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</si>
  <si>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</si>
  <si>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</si>
  <si>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</si>
  <si>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</si>
  <si>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</si>
  <si>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</si>
  <si>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</si>
  <si>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</si>
  <si>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</si>
  <si>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</si>
  <si>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</si>
  <si>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</si>
  <si>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</si>
  <si>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</si>
  <si>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</si>
  <si>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</si>
  <si>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</si>
  <si>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</si>
  <si>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</si>
  <si>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</si>
  <si>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</si>
  <si>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</si>
  <si>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</si>
  <si>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</si>
  <si>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</si>
  <si>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</si>
  <si>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</si>
  <si>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</si>
  <si>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</si>
  <si>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</si>
  <si>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</si>
  <si>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</si>
  <si>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</si>
  <si>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</si>
  <si>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</si>
  <si>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</si>
  <si>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</si>
  <si>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</si>
  <si>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</si>
  <si>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</si>
  <si>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</si>
  <si>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</si>
  <si>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</si>
  <si>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</si>
  <si>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</si>
  <si>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</si>
  <si>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</si>
  <si>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</si>
  <si>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</si>
  <si>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</si>
  <si>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</si>
  <si>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</si>
  <si>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</si>
  <si>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</si>
  <si>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</si>
  <si>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</si>
  <si>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</si>
  <si>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</si>
  <si>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</si>
  <si>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</si>
  <si>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</si>
  <si>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</si>
  <si>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</si>
  <si>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</si>
  <si>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</si>
  <si>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</si>
  <si>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</si>
  <si>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</si>
  <si>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</si>
  <si>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</si>
  <si>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</si>
  <si>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</si>
  <si>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</si>
  <si>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</si>
  <si>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</si>
  <si>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</si>
  <si>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</si>
  <si>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</si>
  <si>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</si>
  <si>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</si>
  <si>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</si>
  <si>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</si>
  <si>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</si>
  <si>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</si>
  <si>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</si>
  <si>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</si>
  <si>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</si>
  <si>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</si>
  <si>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</si>
  <si>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</si>
  <si>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</si>
  <si>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</si>
  <si>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</si>
  <si>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</si>
  <si>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</si>
  <si>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</si>
  <si>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</si>
  <si>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</si>
  <si>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</si>
  <si>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</si>
  <si>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</si>
  <si>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</si>
  <si>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</si>
  <si>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</si>
  <si>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</si>
  <si>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</si>
  <si>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</si>
  <si>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</si>
  <si>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</si>
  <si>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</si>
  <si>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</si>
  <si>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</si>
  <si>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</si>
  <si>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</si>
  <si>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</si>
  <si>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</si>
  <si>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</si>
  <si>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</si>
  <si>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</si>
  <si>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</si>
  <si>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</si>
  <si>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</si>
  <si>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</si>
  <si>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</si>
  <si>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</si>
  <si>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</si>
  <si>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</si>
  <si>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</si>
  <si>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</si>
  <si>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</si>
  <si>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</si>
  <si>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</si>
  <si>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</si>
  <si>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</si>
  <si>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</si>
  <si>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</si>
  <si>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</si>
  <si>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</si>
  <si>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</si>
  <si>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</si>
  <si>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</si>
  <si>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</si>
  <si>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</si>
  <si>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</si>
  <si>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</si>
  <si>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</si>
  <si>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</si>
  <si>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</si>
  <si>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</si>
  <si>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</si>
  <si>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</si>
  <si>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</si>
  <si>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</si>
  <si>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</si>
  <si>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</si>
  <si>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</si>
  <si>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</si>
  <si>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</si>
  <si>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</si>
  <si>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</si>
  <si>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</si>
  <si>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</si>
  <si>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</si>
  <si>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</si>
  <si>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</si>
  <si>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</si>
  <si>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</si>
  <si>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</si>
  <si>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</si>
  <si>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</si>
  <si>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</si>
  <si>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</si>
  <si>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</si>
  <si>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</si>
  <si>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</si>
  <si>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</si>
  <si>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</si>
  <si>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</si>
  <si>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</si>
  <si>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</si>
  <si>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</si>
  <si>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</si>
  <si>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</si>
  <si>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</si>
  <si>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</si>
  <si>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</si>
  <si>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</si>
  <si>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</si>
  <si>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</si>
  <si>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</si>
  <si>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</si>
  <si>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</si>
  <si>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</si>
  <si>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</si>
  <si>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</si>
  <si>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</si>
  <si>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</si>
  <si>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</si>
  <si>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</si>
  <si>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</si>
  <si>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</si>
  <si>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</si>
  <si>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</si>
  <si>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</si>
  <si>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</si>
  <si>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</si>
  <si>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</si>
  <si>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</si>
  <si>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</si>
  <si>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</si>
  <si>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</si>
  <si>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</si>
  <si>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</si>
  <si>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</si>
  <si>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</si>
  <si>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</si>
  <si>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</si>
  <si>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</si>
  <si>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</si>
  <si>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</si>
  <si>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</si>
  <si>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</si>
  <si>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</si>
  <si>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</si>
  <si>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</si>
  <si>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</si>
  <si>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</si>
  <si>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</si>
  <si>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</si>
  <si>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</si>
  <si>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</si>
  <si>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</si>
  <si>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</si>
  <si>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</si>
  <si>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</si>
  <si>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</si>
  <si>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</si>
  <si>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</si>
  <si>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</si>
  <si>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</si>
  <si>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</si>
  <si>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</si>
  <si>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</si>
  <si>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</si>
  <si>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</si>
  <si>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</si>
  <si>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</si>
  <si>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</si>
  <si>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</si>
  <si>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</si>
  <si>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</si>
  <si>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</si>
  <si>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</si>
  <si>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</si>
  <si>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</si>
  <si>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</si>
  <si>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</si>
  <si>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</si>
  <si>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</si>
  <si>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</si>
  <si>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</si>
  <si>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</si>
  <si>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</si>
  <si>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</si>
  <si>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</si>
  <si>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</si>
  <si>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</si>
  <si>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</si>
  <si>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</si>
  <si>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</si>
  <si>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</si>
  <si>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</si>
  <si>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</si>
  <si>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</si>
  <si>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</si>
  <si>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</si>
  <si>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</si>
  <si>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</si>
  <si>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</si>
  <si>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</si>
  <si>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</si>
  <si>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</si>
  <si>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</si>
  <si>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</si>
  <si>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</si>
  <si>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</si>
  <si>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</si>
  <si>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</si>
  <si>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</si>
  <si>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</si>
  <si>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</si>
  <si>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</si>
  <si>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</si>
  <si>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</si>
  <si>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</si>
  <si>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</si>
  <si>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</si>
  <si>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</si>
  <si>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</si>
  <si>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</si>
  <si>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</si>
  <si>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</si>
  <si>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</si>
  <si>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</si>
  <si>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</si>
  <si>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</si>
  <si>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</si>
  <si>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</si>
  <si>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</si>
  <si>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</si>
  <si>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</si>
  <si>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</si>
  <si>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</si>
  <si>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</si>
  <si>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</si>
  <si>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</si>
  <si>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</si>
  <si>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</si>
  <si>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</si>
  <si>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</si>
  <si>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</si>
  <si>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</si>
  <si>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</si>
  <si>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</si>
  <si>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</si>
  <si>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</si>
  <si>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</si>
  <si>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</si>
  <si>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</si>
  <si>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</si>
  <si>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</si>
  <si>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</si>
  <si>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</si>
  <si>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</si>
  <si>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</si>
  <si>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</si>
  <si>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</si>
  <si>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</si>
  <si>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</si>
  <si>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</si>
  <si>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</si>
  <si>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</si>
  <si>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</si>
  <si>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</si>
  <si>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</si>
  <si>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</si>
  <si>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</si>
  <si>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</si>
  <si>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</si>
  <si>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</si>
  <si>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</si>
  <si>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</si>
  <si>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</si>
  <si>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</si>
  <si>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</si>
  <si>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</si>
  <si>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</si>
  <si>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</si>
  <si>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</si>
  <si>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</si>
  <si>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</si>
  <si>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</si>
  <si>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</si>
  <si>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</si>
  <si>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</si>
  <si>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</si>
  <si>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</si>
  <si>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</si>
  <si>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</si>
  <si>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</si>
  <si>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</si>
  <si>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</si>
  <si>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</si>
  <si>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</si>
  <si>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</si>
  <si>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</si>
  <si>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</si>
  <si>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</si>
  <si>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</si>
  <si>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</si>
  <si>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</si>
  <si>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</si>
  <si>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</si>
  <si>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</si>
  <si>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</si>
  <si>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</si>
  <si>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</si>
  <si>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</si>
  <si>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</si>
  <si>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</si>
  <si>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</si>
  <si>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</si>
  <si>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</si>
  <si>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</si>
  <si>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</si>
  <si>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</si>
  <si>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</si>
  <si>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</si>
  <si>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</si>
  <si>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</si>
  <si>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</si>
  <si>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</si>
  <si>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</si>
  <si>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</si>
  <si>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</si>
  <si>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</si>
  <si>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</si>
  <si>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</si>
  <si>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</si>
  <si>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</si>
  <si>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</si>
  <si>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</si>
  <si>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</si>
  <si>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</si>
  <si>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</si>
  <si>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</si>
  <si>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</si>
  <si>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</si>
  <si>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</si>
  <si>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</si>
  <si>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</si>
  <si>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</si>
  <si>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</si>
  <si>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</si>
  <si>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</si>
  <si>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</si>
  <si>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</si>
  <si>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</si>
  <si>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</si>
  <si>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</si>
  <si>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</si>
  <si>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</si>
  <si>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</si>
  <si>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</si>
  <si>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</si>
  <si>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</si>
  <si>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</si>
  <si>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</si>
  <si>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</si>
  <si>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</si>
  <si>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</si>
  <si>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</si>
  <si>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</si>
  <si>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</si>
  <si>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</si>
  <si>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</si>
  <si>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</si>
  <si>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</si>
  <si>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</si>
  <si>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</si>
  <si>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</si>
  <si>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</si>
  <si>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</si>
  <si>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</si>
  <si>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</si>
  <si>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</si>
  <si>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</si>
  <si>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</si>
  <si>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</si>
  <si>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</si>
  <si>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</si>
  <si>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</si>
  <si>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</si>
  <si>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</si>
  <si>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</si>
  <si>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</si>
  <si>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</si>
  <si>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</si>
  <si>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</si>
  <si>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</si>
  <si>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</si>
  <si>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</si>
  <si>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</si>
  <si>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</si>
  <si>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</si>
  <si>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</si>
  <si>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</si>
  <si>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</si>
  <si>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</si>
  <si>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</si>
  <si>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</si>
  <si>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</si>
  <si>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</si>
  <si>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</si>
  <si>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</si>
  <si>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</si>
  <si>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</si>
  <si>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</si>
  <si>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</si>
  <si>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</si>
  <si>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</si>
  <si>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</si>
  <si>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</si>
  <si>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</si>
  <si>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</si>
  <si>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</si>
  <si>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</si>
  <si>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</si>
  <si>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</si>
  <si>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</si>
  <si>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</si>
  <si>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</si>
  <si>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</si>
  <si>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</si>
  <si>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</si>
  <si>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</si>
  <si>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</si>
  <si>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</si>
  <si>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</si>
  <si>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</si>
  <si>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</si>
  <si>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</si>
  <si>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</si>
  <si>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</si>
  <si>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</si>
  <si>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</si>
  <si>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</si>
  <si>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</si>
  <si>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</si>
  <si>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</si>
  <si>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</si>
  <si>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</si>
  <si>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</si>
  <si>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</si>
  <si>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</si>
  <si>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</si>
  <si>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</si>
  <si>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</si>
  <si>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</si>
  <si>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</si>
  <si>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</si>
  <si>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</si>
  <si>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</si>
  <si>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</si>
  <si>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</si>
  <si>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</si>
  <si>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</si>
  <si>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</si>
  <si>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</si>
  <si>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</si>
  <si>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</si>
  <si>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</si>
  <si>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</si>
  <si>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</si>
  <si>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</si>
  <si>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</si>
  <si>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</si>
  <si>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</si>
  <si>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</si>
  <si>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</si>
  <si>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</si>
  <si>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</si>
  <si>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</si>
  <si>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</si>
  <si>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</si>
  <si>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</si>
  <si>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</si>
  <si>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</si>
  <si>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</si>
  <si>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</si>
  <si>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</si>
  <si>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</si>
  <si>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</si>
  <si>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</si>
  <si>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</si>
  <si>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</si>
  <si>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</si>
  <si>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</si>
  <si>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</si>
  <si>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</si>
  <si>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</si>
  <si>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</si>
  <si>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</si>
  <si>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</si>
  <si>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</si>
  <si>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</si>
  <si>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</si>
  <si>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</si>
  <si>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</si>
  <si>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</si>
  <si>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</si>
  <si>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</si>
  <si>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</si>
  <si>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</si>
  <si>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</si>
  <si>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</si>
  <si>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</si>
  <si>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</si>
  <si>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</si>
  <si>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</si>
  <si>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</si>
  <si>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</si>
  <si>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</si>
  <si>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</si>
  <si>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</si>
  <si>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</si>
  <si>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</si>
  <si>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</si>
  <si>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</si>
  <si>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</si>
  <si>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</si>
  <si>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</si>
  <si>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</si>
  <si>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</si>
  <si>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</si>
  <si>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</si>
  <si>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</si>
  <si>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</si>
  <si>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</si>
  <si>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</si>
  <si>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</si>
  <si>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</si>
  <si>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</si>
  <si>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</si>
  <si>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</si>
  <si>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</si>
  <si>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</si>
  <si>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</si>
  <si>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</si>
  <si>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</si>
  <si>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</si>
  <si>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</si>
  <si>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</si>
  <si>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</si>
  <si>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</si>
  <si>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</si>
  <si>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</si>
  <si>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</si>
  <si>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</si>
  <si>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</si>
  <si>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</si>
  <si>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</si>
  <si>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</si>
  <si>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</si>
  <si>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</si>
  <si>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</si>
  <si>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</si>
  <si>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</si>
  <si>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</si>
  <si>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</si>
  <si>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</si>
  <si>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</si>
  <si>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</si>
  <si>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</si>
  <si>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</si>
  <si>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</si>
  <si>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</si>
  <si>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</si>
  <si>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</si>
  <si>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</si>
  <si>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</si>
  <si>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</si>
  <si>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</si>
  <si>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</si>
  <si>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</si>
  <si>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</si>
  <si>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</si>
  <si>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</si>
  <si>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</si>
  <si>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</si>
  <si>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</si>
  <si>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</si>
  <si>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</si>
  <si>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</si>
  <si>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</si>
  <si>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</si>
  <si>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</si>
  <si>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</si>
  <si>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</si>
  <si>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</si>
  <si>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</si>
  <si>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</si>
  <si>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</si>
  <si>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</si>
  <si>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</si>
  <si>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</si>
  <si>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</si>
  <si>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</si>
  <si>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</si>
  <si>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</si>
  <si>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</si>
  <si>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</si>
  <si>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</si>
  <si>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</si>
  <si>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</si>
  <si>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</si>
  <si>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</si>
  <si>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</si>
  <si>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</si>
  <si>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</si>
  <si>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</si>
  <si>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</si>
  <si>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</si>
  <si>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</si>
  <si>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</si>
  <si>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</si>
  <si>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</si>
  <si>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</si>
  <si>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</si>
  <si>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</si>
  <si>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</si>
  <si>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</si>
  <si>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</si>
  <si>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</si>
  <si>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</si>
  <si>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</si>
  <si>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</si>
  <si>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</si>
  <si>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</si>
  <si>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</si>
  <si>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</si>
  <si>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</si>
  <si>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</si>
  <si>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</si>
  <si>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</si>
  <si>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</si>
  <si>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</si>
  <si>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</si>
  <si>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</si>
  <si>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</si>
  <si>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</si>
  <si>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</si>
  <si>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</si>
  <si>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</si>
  <si>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</si>
  <si>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</si>
  <si>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</si>
  <si>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</si>
  <si>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</si>
  <si>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</si>
  <si>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</si>
  <si>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</si>
  <si>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</si>
  <si>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</si>
  <si>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</si>
  <si>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</si>
  <si>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</si>
  <si>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</si>
  <si>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</si>
  <si>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</si>
  <si>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</si>
  <si>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</si>
  <si>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</si>
  <si>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</si>
  <si>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</si>
  <si>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</si>
  <si>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</si>
  <si>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</si>
  <si>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</si>
  <si>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</si>
  <si>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</si>
  <si>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</si>
  <si>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</si>
  <si>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</si>
  <si>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</si>
  <si>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</si>
  <si>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</si>
  <si>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</si>
  <si>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</si>
  <si>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</si>
  <si>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</si>
  <si>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</si>
  <si>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</si>
  <si>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</si>
  <si>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</si>
  <si>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</si>
  <si>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</si>
  <si>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</si>
  <si>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</si>
  <si>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</si>
  <si>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</si>
  <si>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</si>
  <si>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</si>
  <si>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</si>
  <si>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</si>
  <si>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</si>
  <si>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</si>
  <si>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</si>
  <si>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</si>
  <si>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</si>
  <si>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</si>
  <si>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</si>
  <si>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</si>
  <si>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</si>
  <si>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</si>
  <si>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</si>
  <si>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</si>
  <si>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</si>
  <si>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</si>
  <si>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</si>
  <si>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</si>
  <si>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</si>
  <si>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</si>
  <si>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</si>
  <si>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</si>
  <si>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</si>
  <si>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</si>
  <si>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</si>
  <si>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</si>
  <si>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</si>
  <si>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</si>
  <si>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</si>
  <si>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</si>
  <si>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</si>
  <si>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</si>
  <si>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</si>
  <si>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</si>
  <si>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</si>
  <si>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</si>
  <si>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</si>
  <si>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</si>
  <si>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</si>
  <si>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</si>
  <si>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</si>
  <si>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</si>
  <si>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</si>
  <si>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</si>
  <si>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</si>
  <si>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</si>
  <si>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</si>
  <si>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</si>
  <si>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</si>
  <si>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</si>
  <si>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</si>
  <si>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</si>
  <si>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</si>
  <si>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</si>
  <si>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</si>
  <si>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</si>
  <si>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</si>
  <si>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</si>
  <si>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</si>
  <si>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</si>
  <si>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</si>
  <si>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</si>
  <si>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</si>
  <si>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</si>
  <si>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</si>
  <si>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</si>
  <si>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</si>
  <si>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</si>
  <si>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</si>
  <si>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</si>
  <si>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</si>
  <si>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</si>
  <si>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</si>
  <si>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</si>
  <si>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</si>
  <si>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</si>
  <si>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</si>
  <si>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</si>
  <si>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</si>
  <si>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</si>
  <si>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</si>
  <si>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</si>
  <si>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</si>
  <si>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</si>
  <si>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</si>
  <si>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</si>
  <si>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</si>
  <si>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</si>
  <si>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</si>
  <si>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</si>
  <si>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</si>
  <si>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</si>
  <si>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</si>
  <si>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</si>
  <si>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</si>
  <si>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</si>
  <si>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</si>
  <si>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</si>
  <si>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</si>
  <si>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</si>
  <si>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</si>
  <si>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</si>
  <si>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</si>
  <si>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</si>
  <si>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</si>
  <si>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</si>
  <si>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</si>
  <si>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</si>
  <si>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</si>
  <si>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</si>
  <si>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</si>
  <si>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</si>
  <si>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</si>
  <si>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</si>
  <si>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</si>
  <si>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</si>
  <si>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</si>
  <si>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</si>
  <si>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</si>
  <si>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</si>
  <si>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</si>
  <si>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</si>
  <si>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</si>
  <si>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</si>
  <si>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</si>
  <si>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</si>
  <si>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</si>
  <si>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</si>
  <si>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</si>
  <si>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</si>
  <si>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</si>
  <si>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</si>
  <si>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</si>
  <si>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</si>
  <si>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</si>
  <si>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</si>
  <si>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</si>
  <si>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</si>
  <si>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</si>
  <si>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</si>
  <si>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</si>
  <si>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</si>
  <si>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</si>
  <si>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</si>
  <si>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</si>
  <si>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</si>
  <si>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</si>
  <si>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</si>
  <si>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</si>
  <si>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</si>
  <si>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</si>
  <si>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</si>
  <si>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</si>
  <si>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</si>
  <si>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</si>
  <si>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</si>
  <si>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</si>
  <si>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</si>
  <si>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</si>
  <si>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</si>
  <si>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</si>
  <si>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</si>
  <si>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</si>
  <si>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</si>
  <si>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</si>
  <si>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</si>
  <si>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</si>
  <si>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</si>
  <si>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</si>
  <si>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</si>
  <si>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</si>
  <si>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</si>
  <si>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</si>
  <si>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</si>
  <si>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</si>
  <si>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</si>
  <si>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</si>
  <si>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</si>
  <si>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</si>
  <si>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</si>
  <si>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</si>
  <si>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</si>
  <si>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</si>
  <si>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</si>
  <si>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</si>
  <si>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</si>
  <si>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</si>
  <si>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</si>
  <si>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</si>
  <si>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</si>
  <si>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</si>
  <si>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</si>
  <si>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</si>
  <si>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</si>
  <si>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</si>
  <si>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</si>
  <si>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</si>
  <si>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</si>
  <si>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</si>
  <si>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</si>
  <si>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</si>
  <si>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</si>
  <si>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</si>
  <si>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</si>
  <si>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</si>
  <si>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</si>
  <si>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</si>
  <si>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</si>
  <si>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</si>
  <si>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</si>
  <si>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</si>
  <si>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</si>
  <si>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</si>
  <si>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</si>
  <si>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</si>
  <si>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</si>
  <si>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</si>
  <si>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</si>
  <si>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</si>
  <si>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</si>
  <si>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</si>
  <si>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</si>
  <si>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</si>
  <si>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</si>
  <si>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</si>
  <si>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</si>
  <si>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</si>
  <si>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</si>
  <si>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</si>
  <si>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</si>
  <si>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</si>
  <si>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</si>
  <si>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</si>
  <si>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</si>
  <si>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</si>
  <si>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</si>
  <si>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</si>
  <si>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</si>
  <si>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</si>
  <si>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</si>
  <si>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</si>
  <si>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</si>
  <si>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</si>
  <si>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</si>
  <si>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</si>
  <si>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</si>
  <si>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</si>
  <si>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</si>
  <si>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</si>
  <si>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</si>
  <si>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</si>
  <si>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</si>
  <si>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</si>
  <si>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</si>
  <si>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</si>
  <si>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</si>
  <si>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</si>
  <si>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</si>
  <si>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</si>
  <si>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</si>
  <si>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</si>
  <si>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</si>
  <si>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</si>
  <si>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</si>
  <si>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</si>
  <si>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</si>
  <si>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</si>
  <si>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</si>
  <si>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</si>
  <si>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</si>
  <si>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</si>
  <si>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</si>
  <si>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</si>
  <si>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</si>
  <si>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</si>
  <si>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</si>
  <si>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</si>
  <si>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</si>
  <si>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</si>
  <si>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</si>
  <si>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</si>
  <si>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</si>
  <si>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</si>
  <si>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</si>
  <si>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</si>
  <si>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</si>
  <si>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</si>
  <si>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</si>
  <si>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</si>
  <si>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</si>
  <si>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</si>
  <si>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</si>
  <si>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</si>
  <si>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</si>
  <si>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</si>
  <si>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</si>
  <si>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</si>
  <si>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</si>
  <si>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</si>
  <si>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</si>
  <si>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</si>
  <si>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</si>
  <si>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</si>
  <si>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</si>
  <si>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</si>
  <si>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</si>
  <si>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</si>
  <si>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</si>
  <si>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</si>
  <si>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</si>
  <si>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</si>
  <si>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</si>
  <si>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</si>
  <si>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</si>
  <si>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</si>
  <si>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</si>
  <si>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</si>
  <si>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</si>
  <si>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</si>
  <si>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</si>
  <si>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</si>
  <si>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</si>
  <si>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</si>
  <si>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</si>
  <si>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</si>
  <si>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</si>
  <si>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</si>
  <si>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</si>
  <si>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</si>
  <si>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</si>
  <si>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</si>
  <si>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</si>
  <si>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</si>
  <si>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</si>
  <si>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</si>
  <si>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</si>
  <si>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</si>
  <si>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</si>
  <si>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</si>
  <si>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</si>
  <si>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</si>
  <si>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</si>
  <si>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</si>
  <si>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</si>
  <si>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</si>
  <si>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</si>
  <si>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</si>
  <si>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</si>
  <si>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</si>
  <si>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</si>
  <si>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</si>
  <si>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</si>
  <si>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</si>
  <si>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</si>
  <si>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</si>
  <si>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</si>
  <si>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</si>
  <si>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</si>
  <si>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</si>
  <si>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</si>
  <si>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</si>
  <si>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</si>
  <si>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</si>
  <si>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</si>
  <si>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</si>
  <si>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</si>
  <si>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</si>
  <si>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</si>
  <si>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</si>
  <si>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</si>
  <si>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</si>
  <si>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</si>
  <si>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</si>
  <si>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</si>
  <si>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</si>
  <si>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</si>
  <si>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</si>
  <si>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</si>
  <si>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</si>
  <si>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</si>
  <si>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</si>
  <si>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</si>
  <si>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</si>
  <si>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</si>
  <si>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</si>
  <si>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</si>
  <si>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</si>
  <si>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</si>
  <si>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</si>
  <si>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</si>
  <si>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</si>
  <si>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</si>
  <si>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</si>
  <si>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</si>
  <si>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</si>
  <si>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</si>
  <si>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</si>
  <si>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</si>
  <si>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</si>
  <si>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</si>
  <si>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</si>
  <si>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</si>
  <si>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</si>
  <si>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</si>
  <si>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</si>
  <si>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</si>
  <si>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</si>
  <si>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</si>
  <si>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</si>
  <si>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</si>
  <si>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</si>
  <si>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</si>
  <si>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</si>
  <si>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</si>
  <si>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</si>
  <si>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</si>
  <si>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</si>
  <si>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</si>
  <si>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</si>
  <si>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</si>
  <si>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</si>
  <si>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</si>
  <si>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</si>
  <si>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</si>
  <si>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</si>
  <si>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</si>
  <si>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</si>
  <si>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</si>
  <si>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</si>
  <si>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</si>
  <si>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</si>
  <si>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</si>
  <si>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</si>
  <si>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</si>
  <si>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</si>
  <si>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</si>
  <si>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</si>
  <si>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</si>
  <si>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</si>
  <si>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</si>
  <si>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</si>
  <si>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</si>
  <si>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</si>
  <si>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</si>
  <si>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</si>
  <si>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</si>
  <si>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</si>
  <si>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</si>
  <si>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</si>
  <si>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</si>
  <si>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</si>
  <si>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</si>
  <si>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</si>
  <si>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</si>
  <si>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</si>
  <si>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</si>
  <si>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</si>
  <si>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</si>
  <si>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</si>
  <si>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</si>
  <si>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</si>
  <si>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</si>
  <si>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</si>
  <si>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</si>
  <si>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</si>
  <si>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</si>
  <si>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</si>
  <si>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</si>
  <si>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</si>
  <si>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</si>
  <si>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</si>
  <si>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</si>
  <si>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</si>
  <si>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</si>
  <si>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</si>
  <si>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</si>
  <si>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</si>
  <si>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</si>
  <si>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</si>
  <si>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</si>
  <si>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</si>
  <si>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</si>
  <si>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</si>
  <si>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</si>
  <si>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</si>
  <si>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</si>
  <si>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</si>
  <si>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</si>
  <si>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</si>
  <si>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</si>
  <si>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</si>
  <si>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</si>
  <si>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</si>
  <si>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</si>
  <si>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</si>
  <si>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</si>
  <si>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</si>
  <si>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</si>
  <si>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</si>
  <si>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</si>
  <si>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</si>
  <si>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</si>
  <si>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</si>
  <si>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</si>
  <si>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</si>
  <si>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</si>
  <si>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</si>
  <si>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</si>
  <si>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</si>
  <si>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</si>
  <si>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</si>
  <si>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</si>
  <si>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</si>
  <si>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</si>
  <si>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</si>
  <si>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</si>
  <si>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</si>
  <si>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</si>
  <si>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</si>
  <si>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</si>
  <si>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</si>
  <si>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</si>
  <si>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</si>
  <si>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</si>
  <si>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</si>
  <si>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</si>
  <si>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</si>
  <si>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</si>
  <si>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</si>
  <si>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</si>
  <si>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</si>
  <si>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</si>
  <si>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</si>
  <si>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</si>
  <si>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</si>
  <si>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</si>
  <si>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</si>
  <si>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</si>
  <si>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</si>
  <si>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</si>
  <si>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</si>
  <si>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</si>
  <si>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</si>
  <si>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</si>
  <si>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</si>
  <si>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</si>
  <si>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</si>
  <si>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</si>
  <si>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</si>
  <si>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</si>
  <si>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</si>
  <si>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</si>
  <si>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</si>
  <si>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</si>
  <si>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</si>
  <si>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</si>
  <si>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</si>
  <si>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</si>
  <si>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</si>
  <si>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</si>
  <si>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</si>
  <si>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</si>
  <si>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</si>
  <si>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</si>
  <si>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</si>
  <si>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</si>
  <si>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</si>
  <si>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</si>
  <si>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</si>
  <si>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</si>
  <si>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</si>
  <si>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</si>
  <si>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</si>
  <si>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</si>
  <si>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</si>
  <si>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</si>
  <si>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</si>
  <si>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</si>
  <si>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</si>
  <si>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</si>
  <si>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</si>
  <si>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</si>
  <si>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</si>
  <si>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</si>
  <si>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</si>
  <si>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</si>
  <si>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</si>
  <si>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</si>
  <si>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</si>
  <si>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</si>
  <si>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</si>
  <si>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</si>
  <si>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</si>
  <si>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</si>
  <si>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</si>
  <si>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</si>
  <si>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</si>
  <si>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</si>
  <si>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</si>
  <si>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</si>
  <si>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</si>
  <si>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</si>
  <si>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</si>
  <si>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</si>
  <si>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</si>
  <si>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</si>
  <si>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</si>
  <si>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</si>
  <si>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</si>
  <si>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</si>
  <si>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</si>
  <si>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</si>
  <si>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</si>
  <si>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</si>
  <si>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</si>
  <si>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</si>
  <si>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</si>
  <si>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</si>
  <si>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</si>
  <si>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</si>
  <si>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</si>
  <si>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</si>
  <si>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</si>
  <si>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</si>
  <si>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</si>
  <si>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</si>
  <si>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</si>
  <si>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</si>
  <si>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</si>
  <si>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</si>
  <si>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</si>
  <si>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</si>
  <si>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</si>
  <si>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</si>
  <si>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</si>
  <si>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</si>
  <si>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</si>
  <si>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</si>
  <si>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</si>
  <si>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</si>
  <si>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</si>
  <si>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</si>
  <si>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</si>
  <si>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</si>
  <si>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</si>
  <si>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</si>
  <si>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</si>
  <si>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</si>
  <si>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</si>
  <si>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</si>
  <si>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</si>
  <si>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</si>
  <si>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</si>
  <si>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</si>
  <si>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</si>
  <si>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</si>
  <si>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</si>
  <si>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</si>
  <si>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</si>
  <si>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</si>
  <si>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</si>
  <si>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</si>
  <si>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</si>
  <si>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</si>
  <si>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</si>
  <si>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</si>
  <si>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</si>
  <si>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</si>
  <si>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</si>
  <si>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</si>
  <si>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</si>
  <si>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</si>
  <si>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</si>
  <si>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</si>
  <si>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</si>
  <si>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</si>
  <si>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</si>
  <si>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</si>
  <si>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</si>
  <si>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</si>
  <si>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</si>
  <si>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</si>
  <si>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</si>
  <si>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</si>
  <si>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</si>
  <si>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</si>
  <si>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</si>
  <si>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</si>
  <si>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</si>
  <si>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</si>
  <si>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</si>
  <si>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</si>
  <si>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</si>
  <si>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</si>
  <si>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</si>
  <si>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</si>
  <si>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</si>
  <si>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</si>
  <si>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</si>
  <si>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</si>
  <si>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</si>
  <si>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</si>
  <si>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</si>
  <si>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</si>
  <si>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</si>
  <si>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</si>
  <si>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</si>
  <si>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</si>
  <si>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</si>
  <si>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</si>
  <si>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</si>
  <si>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</si>
  <si>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</si>
  <si>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</si>
  <si>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</si>
  <si>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</si>
  <si>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</si>
  <si>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</si>
  <si>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</si>
  <si>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</si>
  <si>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</si>
  <si>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</si>
  <si>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</si>
  <si>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</si>
  <si>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</si>
  <si>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</si>
  <si>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</si>
  <si>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</si>
  <si>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</si>
  <si>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</si>
  <si>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</si>
  <si>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</si>
  <si>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</si>
  <si>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</si>
  <si>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</si>
  <si>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</si>
  <si>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</si>
  <si>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</si>
  <si>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</si>
  <si>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</si>
  <si>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</si>
  <si>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</si>
  <si>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</si>
  <si>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</si>
  <si>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</si>
  <si>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</si>
  <si>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</si>
  <si>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</si>
  <si>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</si>
  <si>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</si>
  <si>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</si>
  <si>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</si>
  <si>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</si>
  <si>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</si>
  <si>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</si>
  <si>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</si>
  <si>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</si>
  <si>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</si>
  <si>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</si>
  <si>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</si>
  <si>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</si>
  <si>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</si>
  <si>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</si>
  <si>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</si>
  <si>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</si>
  <si>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</si>
  <si>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</si>
  <si>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</si>
  <si>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</si>
  <si>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</si>
  <si>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</si>
  <si>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</si>
  <si>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</si>
  <si>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</si>
  <si>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</si>
  <si>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</si>
  <si>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</si>
  <si>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</si>
  <si>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</si>
  <si>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</si>
  <si>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</si>
  <si>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</si>
  <si>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</si>
  <si>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</si>
  <si>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</si>
  <si>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</si>
  <si>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</si>
  <si>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</si>
  <si>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</si>
  <si>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</si>
  <si>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</si>
  <si>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</si>
  <si>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</si>
  <si>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</si>
  <si>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</si>
  <si>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</si>
  <si>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</si>
  <si>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</si>
  <si>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</si>
  <si>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</si>
  <si>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</si>
  <si>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</si>
  <si>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</si>
  <si>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</si>
  <si>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</si>
  <si>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</si>
  <si>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</si>
  <si>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</si>
  <si>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</si>
  <si>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</si>
  <si>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</si>
  <si>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</si>
  <si>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</si>
  <si>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</si>
  <si>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</si>
  <si>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</si>
  <si>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</si>
  <si>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</si>
  <si>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</si>
  <si>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</si>
  <si>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</si>
  <si>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</si>
  <si>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</si>
  <si>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</si>
  <si>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</si>
  <si>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</si>
  <si>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</si>
  <si>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</si>
  <si>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</si>
  <si>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</si>
  <si>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</si>
  <si>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</si>
  <si>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</si>
  <si>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</si>
  <si>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</si>
  <si>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</si>
  <si>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</si>
  <si>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</si>
  <si>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</si>
  <si>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</si>
  <si>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</si>
  <si>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</si>
  <si>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</si>
  <si>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</si>
  <si>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</si>
  <si>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</si>
  <si>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</si>
  <si>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</si>
  <si>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</si>
  <si>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</si>
  <si>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</si>
  <si>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</si>
  <si>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</si>
  <si>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</si>
  <si>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</si>
  <si>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</si>
  <si>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</si>
  <si>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</si>
  <si>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</si>
  <si>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</si>
  <si>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</si>
  <si>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</si>
  <si>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</si>
  <si>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</si>
  <si>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</si>
  <si>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</si>
  <si>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</si>
  <si>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</si>
  <si>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</si>
  <si>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</si>
  <si>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</si>
  <si>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</si>
  <si>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</si>
  <si>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</si>
  <si>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</si>
  <si>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</si>
  <si>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</si>
  <si>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</si>
  <si>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</si>
  <si>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</si>
  <si>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</si>
  <si>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</si>
  <si>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</si>
  <si>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</si>
  <si>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</si>
  <si>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</si>
  <si>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</si>
  <si>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</si>
  <si>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</si>
  <si>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</si>
  <si>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</si>
  <si>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</si>
  <si>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</si>
  <si>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</si>
  <si>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</si>
  <si>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</si>
  <si>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</si>
  <si>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</si>
  <si>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</si>
  <si>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</si>
  <si>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</si>
  <si>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</si>
  <si>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</si>
  <si>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</si>
  <si>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</si>
  <si>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</si>
  <si>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</si>
  <si>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</si>
  <si>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</si>
  <si>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</si>
  <si>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</si>
  <si>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</si>
  <si>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</si>
  <si>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</si>
  <si>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</si>
  <si>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</si>
  <si>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</si>
  <si>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</si>
  <si>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</si>
  <si>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</si>
  <si>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</si>
  <si>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</si>
  <si>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</si>
  <si>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</si>
  <si>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</si>
  <si>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</si>
  <si>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</si>
  <si>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</si>
  <si>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</si>
  <si>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</si>
  <si>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</si>
  <si>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</si>
  <si>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</si>
  <si>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</si>
  <si>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</si>
  <si>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</si>
  <si>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</si>
  <si>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</si>
  <si>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</si>
  <si>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</si>
  <si>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</si>
  <si>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</si>
  <si>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</si>
  <si>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</si>
  <si>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</si>
  <si>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</si>
  <si>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</si>
  <si>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</si>
  <si>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</si>
  <si>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</si>
  <si>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</si>
  <si>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</si>
  <si>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</si>
  <si>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</si>
  <si>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</si>
  <si>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</si>
  <si>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</si>
  <si>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</si>
  <si>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</si>
  <si>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</si>
  <si>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</si>
  <si>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</si>
  <si>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</si>
  <si>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</si>
  <si>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</si>
  <si>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</si>
  <si>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</si>
  <si>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</si>
  <si>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</si>
  <si>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</si>
  <si>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</si>
  <si>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</si>
  <si>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</si>
  <si>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</si>
  <si>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</si>
  <si>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</si>
  <si>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</si>
  <si>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</si>
  <si>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</si>
  <si>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</si>
  <si>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</si>
  <si>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</si>
  <si>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</si>
  <si>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</si>
  <si>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</si>
  <si>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</si>
  <si>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</si>
  <si>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</si>
  <si>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</si>
  <si>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</si>
  <si>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</si>
  <si>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</si>
  <si>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</si>
  <si>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</si>
  <si>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</si>
  <si>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</si>
  <si>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</si>
  <si>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</si>
  <si>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</si>
  <si>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</si>
  <si>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</si>
  <si>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</si>
  <si>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</si>
  <si>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</si>
  <si>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</si>
  <si>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</si>
  <si>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</si>
  <si>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</si>
  <si>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</si>
  <si>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</si>
  <si>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</si>
  <si>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</si>
  <si>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</si>
  <si>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</si>
  <si>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</si>
  <si>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</si>
  <si>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</si>
  <si>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</si>
  <si>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</si>
  <si>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</si>
  <si>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</si>
  <si>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</si>
  <si>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</si>
  <si>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</si>
  <si>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</si>
  <si>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</si>
  <si>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</si>
  <si>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</si>
  <si>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</si>
  <si>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</si>
  <si>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</si>
  <si>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</si>
  <si>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</si>
  <si>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</si>
  <si>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</si>
  <si>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</si>
  <si>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</si>
  <si>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</si>
  <si>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</si>
  <si>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</si>
  <si>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</si>
  <si>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</si>
  <si>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</si>
  <si>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</si>
  <si>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</si>
  <si>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</si>
  <si>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</si>
  <si>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</si>
  <si>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</si>
  <si>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</si>
  <si>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</si>
  <si>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</si>
  <si>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</si>
  <si>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</si>
  <si>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</si>
  <si>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</si>
  <si>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</si>
  <si>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</si>
  <si>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</si>
  <si>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</si>
  <si>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</si>
  <si>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</si>
  <si>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</si>
  <si>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</si>
  <si>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</si>
  <si>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</si>
  <si>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</si>
  <si>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</si>
  <si>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</si>
  <si>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</si>
  <si>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</si>
  <si>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</si>
  <si>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</si>
  <si>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</si>
  <si>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</si>
  <si>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</si>
  <si>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</si>
  <si>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</si>
  <si>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</si>
  <si>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</si>
  <si>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</si>
  <si>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</si>
  <si>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</si>
  <si>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</si>
  <si>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</si>
  <si>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</si>
  <si>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</si>
  <si>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</si>
  <si>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</si>
  <si>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</si>
  <si>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</si>
  <si>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</si>
  <si>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</si>
  <si>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</si>
  <si>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</si>
  <si>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</si>
  <si>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</si>
  <si>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</si>
  <si>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</si>
  <si>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</si>
  <si>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</si>
  <si>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</si>
  <si>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</si>
  <si>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</si>
  <si>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</si>
  <si>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</si>
  <si>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</si>
  <si>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</si>
  <si>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</si>
  <si>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</si>
  <si>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</si>
  <si>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</si>
  <si>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</si>
  <si>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</si>
  <si>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</si>
  <si>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</si>
  <si>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</si>
  <si>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</si>
  <si>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</si>
  <si>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</si>
  <si>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</si>
  <si>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</si>
  <si>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</si>
  <si>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</si>
  <si>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</si>
  <si>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</si>
  <si>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</si>
  <si>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</si>
  <si>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</si>
  <si>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</si>
  <si>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</si>
  <si>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</si>
  <si>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</si>
  <si>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</si>
  <si>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</si>
  <si>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</si>
  <si>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</si>
  <si>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</si>
  <si>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</si>
  <si>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</si>
  <si>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</si>
  <si>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</si>
  <si>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</si>
  <si>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</si>
  <si>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</si>
  <si>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</si>
  <si>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</si>
  <si>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</si>
  <si>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</si>
  <si>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</si>
  <si>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</si>
  <si>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</si>
  <si>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</si>
  <si>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</si>
  <si>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</si>
  <si>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</si>
  <si>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</si>
  <si>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</si>
  <si>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</si>
  <si>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</si>
  <si>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</si>
  <si>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</si>
  <si>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</si>
  <si>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</si>
  <si>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</si>
  <si>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</si>
  <si>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</si>
  <si>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</si>
  <si>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</si>
  <si>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</si>
  <si>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</si>
  <si>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</si>
  <si>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</si>
  <si>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</si>
  <si>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</si>
  <si>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</si>
  <si>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</si>
  <si>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</si>
  <si>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</si>
  <si>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</si>
  <si>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</si>
  <si>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</si>
  <si>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</si>
  <si>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</si>
  <si>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</si>
  <si>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</si>
  <si>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</si>
  <si>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</si>
  <si>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</si>
  <si>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</si>
  <si>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</si>
  <si>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</si>
  <si>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</si>
  <si>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</si>
  <si>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</si>
  <si>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</si>
  <si>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</si>
  <si>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</si>
  <si>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</si>
  <si>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</si>
  <si>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</si>
  <si>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</si>
  <si>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</si>
  <si>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</si>
  <si>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</si>
  <si>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</si>
  <si>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</si>
  <si>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</si>
  <si>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</si>
  <si>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</si>
  <si>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</si>
  <si>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</si>
  <si>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</si>
  <si>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</si>
  <si>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</si>
  <si>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</si>
  <si>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</si>
  <si>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</si>
  <si>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</si>
  <si>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</si>
  <si>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</si>
  <si>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</si>
  <si>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</si>
  <si>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</si>
  <si>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</si>
  <si>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</si>
  <si>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</si>
  <si>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</si>
  <si>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</si>
  <si>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</si>
  <si>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</si>
  <si>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</si>
  <si>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</si>
  <si>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</si>
  <si>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</si>
  <si>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</si>
  <si>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</si>
  <si>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</si>
  <si>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</si>
  <si>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</si>
  <si>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</si>
  <si>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</si>
  <si>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</si>
  <si>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</si>
  <si>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</si>
  <si>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</si>
  <si>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</si>
  <si>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</si>
  <si>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</si>
  <si>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</si>
  <si>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</si>
  <si>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</si>
  <si>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</si>
  <si>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</si>
  <si>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</si>
  <si>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</si>
  <si>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</si>
  <si>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</si>
  <si>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</si>
  <si>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</si>
  <si>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</si>
  <si>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</si>
  <si>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</si>
  <si>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</si>
  <si>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</si>
  <si>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</si>
  <si>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</si>
  <si>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</si>
  <si>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</si>
  <si>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</si>
  <si>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</si>
  <si>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</si>
  <si>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</si>
  <si>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</si>
  <si>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</si>
  <si>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</si>
  <si>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</si>
  <si>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</si>
  <si>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</si>
  <si>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</si>
  <si>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</si>
  <si>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</si>
  <si>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</si>
  <si>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</si>
  <si>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</si>
  <si>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</si>
  <si>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</si>
  <si>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</si>
  <si>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</si>
  <si>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</si>
  <si>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</si>
  <si>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</si>
  <si>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</si>
  <si>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</si>
  <si>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</si>
  <si>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</si>
  <si>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</si>
  <si>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</si>
  <si>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</si>
  <si>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</si>
  <si>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</si>
  <si>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</si>
  <si>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</si>
  <si>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</si>
  <si>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</si>
  <si>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</si>
  <si>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</si>
  <si>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</si>
  <si>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</si>
  <si>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</si>
  <si>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</si>
  <si>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</si>
  <si>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</si>
  <si>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</si>
  <si>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</si>
  <si>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</si>
  <si>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</si>
  <si>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</si>
  <si>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</si>
  <si>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</si>
  <si>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</si>
  <si>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</si>
  <si>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</si>
  <si>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</si>
  <si>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</si>
  <si>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</si>
  <si>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</si>
  <si>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</si>
  <si>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</si>
  <si>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</si>
  <si>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</si>
  <si>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</si>
  <si>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</si>
  <si>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</si>
  <si>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</si>
  <si>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</si>
  <si>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</si>
  <si>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</si>
  <si>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</si>
  <si>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</si>
  <si>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</si>
  <si>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</si>
  <si>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</si>
  <si>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</si>
  <si>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</si>
  <si>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</si>
  <si>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</si>
  <si>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</si>
  <si>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</si>
  <si>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</si>
  <si>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</si>
  <si>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</si>
  <si>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</si>
  <si>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</si>
  <si>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</si>
  <si>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</si>
  <si>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</si>
  <si>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</si>
  <si>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</si>
  <si>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</si>
  <si>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</si>
  <si>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</si>
  <si>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</si>
  <si>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</si>
  <si>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</si>
  <si>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</si>
  <si>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</si>
  <si>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</si>
  <si>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</si>
  <si>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</si>
  <si>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</si>
  <si>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</si>
  <si>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</si>
  <si>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</si>
  <si>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</si>
  <si>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</si>
  <si>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</si>
  <si>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</si>
  <si>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</si>
  <si>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</si>
  <si>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</si>
  <si>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</si>
  <si>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</si>
  <si>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</si>
  <si>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</si>
  <si>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</si>
  <si>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</si>
  <si>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</si>
  <si>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</si>
  <si>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</si>
  <si>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</si>
  <si>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</si>
  <si>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</si>
  <si>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</si>
  <si>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</si>
  <si>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</si>
  <si>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</si>
  <si>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</si>
  <si>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</si>
  <si>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</si>
  <si>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</si>
  <si>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</si>
  <si>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</si>
  <si>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</si>
  <si>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</si>
  <si>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</si>
  <si>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</si>
  <si>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</si>
  <si>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</si>
  <si>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</si>
  <si>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</si>
  <si>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</si>
  <si>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</si>
  <si>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</si>
  <si>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</si>
  <si>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</si>
  <si>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</si>
  <si>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</si>
  <si>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</si>
  <si>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</si>
  <si>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</si>
  <si>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</si>
  <si>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</si>
  <si>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</si>
  <si>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</si>
  <si>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</si>
  <si>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</si>
  <si>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</si>
  <si>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</si>
  <si>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</si>
  <si>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</si>
  <si>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</si>
  <si>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</si>
  <si>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</si>
  <si>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</si>
  <si>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</si>
  <si>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</si>
  <si>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</si>
  <si>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</si>
  <si>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</si>
  <si>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</si>
  <si>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</si>
  <si>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</si>
  <si>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</si>
  <si>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</si>
  <si>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</si>
  <si>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</si>
  <si>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</si>
  <si>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</si>
  <si>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</si>
  <si>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</si>
  <si>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</si>
  <si>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</si>
  <si>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</si>
  <si>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</si>
  <si>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</si>
  <si>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</si>
  <si>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</si>
  <si>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</si>
  <si>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</si>
  <si>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</si>
  <si>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</si>
  <si>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</si>
  <si>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</si>
  <si>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</si>
  <si>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</si>
  <si>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</si>
  <si>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</si>
  <si>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</si>
  <si>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</si>
  <si>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</si>
  <si>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</si>
  <si>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</si>
  <si>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</si>
  <si>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</si>
  <si>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</si>
  <si>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</si>
  <si>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</si>
  <si>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</si>
  <si>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</si>
  <si>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</si>
  <si>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</si>
  <si>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</si>
  <si>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</si>
  <si>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</si>
  <si>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</si>
  <si>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</si>
  <si>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</si>
  <si>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</si>
  <si>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</si>
  <si>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</si>
  <si>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</si>
  <si>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</si>
  <si>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</si>
  <si>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</si>
  <si>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</si>
  <si>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</si>
  <si>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</si>
  <si>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</si>
  <si>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</si>
  <si>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</si>
  <si>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</si>
  <si>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</si>
  <si>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</si>
  <si>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</si>
  <si>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</si>
  <si>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</si>
  <si>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</si>
  <si>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</si>
  <si>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</si>
  <si>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</si>
  <si>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</si>
  <si>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</si>
  <si>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</si>
  <si>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</si>
  <si>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</si>
  <si>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</si>
  <si>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</si>
  <si>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</si>
  <si>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</si>
  <si>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</si>
  <si>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</si>
  <si>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</si>
  <si>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</si>
  <si>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</si>
  <si>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</si>
  <si>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</si>
  <si>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</si>
  <si>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</si>
  <si>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</si>
  <si>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</si>
  <si>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</si>
  <si>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</si>
  <si>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</si>
  <si>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</si>
  <si>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</si>
  <si>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</si>
  <si>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</si>
  <si>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</si>
  <si>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</si>
  <si>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</si>
  <si>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</si>
  <si>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</si>
  <si>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</si>
  <si>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</si>
  <si>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</si>
  <si>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</si>
  <si>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</si>
  <si>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</si>
  <si>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</si>
  <si>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</si>
  <si>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</si>
  <si>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</si>
  <si>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</si>
  <si>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</si>
  <si>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</si>
  <si>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</si>
  <si>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</si>
  <si>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</si>
  <si>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</si>
  <si>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</si>
  <si>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</si>
  <si>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</si>
  <si>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</si>
  <si>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</si>
  <si>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</si>
  <si>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</si>
  <si>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</si>
  <si>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</si>
  <si>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</si>
  <si>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</si>
  <si>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</si>
  <si>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</si>
  <si>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</si>
  <si>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</si>
  <si>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</si>
  <si>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</si>
  <si>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</si>
  <si>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</si>
  <si>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</si>
  <si>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</si>
  <si>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</si>
  <si>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</si>
  <si>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</si>
  <si>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</si>
  <si>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</si>
  <si>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</si>
  <si>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</si>
  <si>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</si>
  <si>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</si>
  <si>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</si>
  <si>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</si>
  <si>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</si>
  <si>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</si>
  <si>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</si>
  <si>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</si>
  <si>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</si>
  <si>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</si>
  <si>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</si>
  <si>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</si>
  <si>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</si>
  <si>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</si>
  <si>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</si>
  <si>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</si>
  <si>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</si>
  <si>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</si>
  <si>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</si>
  <si>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</si>
  <si>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</si>
  <si>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</si>
  <si>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</si>
  <si>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</si>
  <si>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</si>
  <si>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</si>
  <si>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</si>
  <si>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</si>
  <si>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</si>
  <si>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</si>
  <si>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</si>
  <si>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</si>
  <si>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</si>
  <si>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</si>
  <si>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</si>
  <si>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</si>
  <si>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</si>
  <si>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</si>
  <si>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</si>
  <si>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</si>
  <si>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</si>
  <si>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</si>
  <si>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</si>
  <si>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</si>
  <si>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</si>
  <si>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</si>
  <si>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</si>
  <si>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</si>
  <si>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</si>
  <si>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</si>
  <si>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</si>
  <si>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</si>
  <si>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</si>
  <si>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</si>
  <si>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</si>
  <si>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</si>
  <si>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</si>
  <si>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</si>
  <si>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</si>
  <si>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</si>
  <si>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</si>
  <si>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</si>
  <si>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</si>
  <si>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</si>
  <si>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</si>
  <si>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</si>
  <si>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</si>
  <si>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</si>
  <si>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</si>
  <si>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</si>
  <si>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</si>
  <si>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</si>
  <si>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</si>
  <si>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</si>
  <si>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</si>
  <si>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</si>
  <si>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</si>
  <si>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</si>
  <si>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</si>
  <si>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</si>
  <si>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</si>
  <si>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</si>
  <si>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</si>
  <si>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</si>
  <si>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</si>
  <si>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</si>
  <si>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</si>
  <si>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</si>
  <si>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</si>
  <si>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</si>
  <si>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</si>
  <si>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</si>
  <si>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</si>
  <si>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</si>
  <si>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</si>
  <si>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</si>
  <si>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</si>
  <si>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</si>
  <si>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</si>
  <si>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</si>
  <si>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</si>
  <si>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</si>
  <si>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</si>
  <si>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</si>
  <si>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</si>
  <si>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</si>
  <si>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</si>
  <si>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</si>
  <si>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</si>
  <si>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</si>
  <si>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</si>
  <si>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</si>
  <si>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</si>
  <si>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</si>
  <si>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</si>
  <si>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</si>
  <si>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</si>
  <si>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</si>
  <si>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</si>
  <si>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</si>
  <si>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</si>
  <si>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</si>
  <si>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</si>
  <si>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</si>
  <si>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</si>
  <si>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</si>
  <si>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</si>
  <si>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</si>
  <si>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</si>
  <si>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</si>
  <si>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</si>
  <si>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</si>
  <si>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</si>
  <si>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</si>
  <si>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</si>
  <si>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</si>
  <si>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</si>
  <si>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</si>
  <si>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</si>
  <si>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</si>
  <si>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</si>
  <si>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</si>
  <si>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</si>
  <si>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</si>
  <si>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</si>
  <si>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</si>
  <si>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</si>
  <si>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</si>
  <si>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</si>
  <si>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</si>
  <si>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</si>
  <si>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</si>
  <si>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</si>
  <si>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</si>
  <si>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</si>
  <si>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</si>
  <si>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</si>
  <si>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</si>
  <si>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</si>
  <si>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</si>
  <si>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</si>
  <si>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</si>
  <si>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</si>
  <si>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</si>
  <si>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</si>
  <si>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</si>
  <si>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</si>
  <si>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</si>
  <si>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</si>
  <si>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</si>
  <si>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</si>
  <si>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</si>
  <si>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</si>
  <si>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</si>
  <si>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</si>
  <si>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</si>
  <si>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</si>
  <si>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</si>
  <si>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</si>
  <si>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</si>
  <si>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</si>
  <si>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</si>
  <si>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</si>
  <si>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</si>
  <si>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</si>
  <si>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</si>
  <si>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</si>
  <si>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</si>
  <si>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</si>
  <si>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</si>
  <si>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</si>
  <si>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</si>
  <si>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</si>
  <si>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</si>
  <si>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</si>
  <si>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</si>
  <si>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</si>
  <si>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</si>
  <si>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</si>
  <si>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</si>
  <si>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</si>
  <si>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</si>
  <si>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</si>
  <si>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</si>
  <si>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</si>
  <si>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</si>
  <si>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</si>
  <si>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</si>
  <si>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</si>
  <si>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</si>
  <si>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</si>
  <si>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</si>
  <si>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</si>
  <si>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</si>
  <si>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</si>
  <si>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</si>
  <si>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</si>
  <si>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</si>
  <si>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</si>
  <si>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</si>
  <si>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</si>
  <si>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</si>
  <si>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</si>
  <si>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</si>
  <si>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</si>
  <si>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</si>
  <si>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</si>
  <si>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</si>
  <si>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</si>
  <si>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</si>
  <si>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</si>
  <si>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</si>
  <si>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</si>
  <si>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</si>
  <si>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</si>
  <si>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</si>
  <si>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</si>
  <si>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</si>
  <si>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</si>
  <si>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</si>
  <si>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</si>
  <si>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</si>
  <si>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</si>
  <si>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</si>
  <si>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</si>
  <si>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</si>
  <si>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</si>
  <si>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</si>
  <si>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</si>
  <si>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</si>
  <si>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</si>
  <si>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</si>
  <si>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</si>
  <si>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</si>
  <si>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</si>
  <si>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</si>
  <si>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</si>
  <si>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</si>
  <si>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</si>
  <si>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</si>
  <si>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</si>
  <si>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</si>
  <si>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</si>
  <si>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</si>
  <si>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</si>
  <si>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</si>
  <si>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</si>
  <si>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</si>
  <si>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</si>
  <si>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</si>
  <si>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</si>
  <si>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</si>
  <si>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</si>
  <si>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</si>
  <si>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</si>
  <si>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</si>
  <si>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</si>
  <si>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</si>
  <si>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</si>
  <si>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</si>
  <si>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</si>
  <si>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</si>
  <si>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</si>
  <si>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</si>
  <si>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</si>
  <si>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</si>
  <si>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</si>
  <si>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</si>
  <si>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</si>
  <si>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</si>
  <si>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</si>
  <si>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</si>
  <si>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</si>
  <si>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</si>
  <si>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</si>
  <si>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</si>
  <si>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</si>
  <si>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</si>
  <si>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</si>
  <si>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</si>
  <si>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</si>
  <si>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</si>
  <si>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</si>
  <si>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</si>
  <si>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</si>
  <si>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</si>
  <si>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</si>
  <si>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</si>
  <si>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</si>
  <si>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</si>
  <si>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</si>
  <si>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</si>
  <si>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</si>
  <si>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</si>
  <si>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</si>
  <si>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</si>
  <si>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</si>
  <si>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</si>
  <si>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</si>
  <si>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</si>
  <si>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</si>
  <si>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</si>
  <si>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</si>
  <si>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</si>
  <si>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</si>
  <si>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</si>
  <si>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</si>
  <si>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</si>
  <si>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</si>
  <si>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</si>
  <si>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</si>
  <si>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</si>
  <si>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</si>
  <si>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</si>
  <si>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</si>
  <si>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</si>
  <si>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</si>
  <si>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</si>
  <si>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</si>
  <si>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</si>
  <si>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</si>
  <si>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</si>
  <si>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</si>
  <si>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</si>
  <si>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</si>
  <si>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</si>
  <si>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</si>
  <si>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</si>
  <si>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</si>
  <si>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</si>
  <si>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</si>
  <si>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</si>
  <si>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</si>
  <si>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</si>
  <si>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</si>
  <si>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</si>
  <si>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</si>
  <si>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</si>
  <si>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</si>
  <si>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</si>
  <si>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</si>
  <si>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</si>
  <si>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</si>
  <si>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</si>
  <si>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</si>
  <si>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</si>
  <si>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</si>
  <si>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</si>
  <si>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</si>
  <si>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</si>
  <si>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</si>
  <si>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</si>
  <si>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</si>
  <si>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</si>
  <si>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</si>
  <si>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</si>
  <si>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</si>
  <si>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</si>
  <si>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</si>
  <si>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</si>
  <si>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</si>
  <si>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</si>
  <si>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</si>
  <si>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</si>
  <si>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</si>
  <si>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</si>
  <si>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</si>
  <si>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</si>
  <si>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</si>
  <si>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</si>
  <si>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</si>
  <si>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</si>
  <si>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</si>
  <si>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</si>
  <si>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</si>
  <si>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</si>
  <si>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</si>
  <si>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</si>
  <si>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</si>
  <si>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</si>
  <si>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</si>
  <si>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</si>
  <si>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</si>
  <si>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</si>
  <si>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</si>
  <si>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</si>
  <si>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</si>
  <si>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</si>
  <si>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</si>
  <si>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</si>
  <si>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</si>
  <si>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</si>
  <si>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</si>
  <si>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</si>
  <si>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</si>
  <si>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</si>
  <si>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</si>
  <si>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</si>
  <si>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</si>
  <si>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</si>
  <si>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</si>
  <si>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</si>
  <si>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</si>
  <si>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</si>
  <si>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</si>
  <si>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</si>
  <si>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</si>
  <si>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</si>
  <si>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</si>
  <si>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</si>
  <si>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</si>
  <si>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</si>
  <si>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</si>
  <si>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</si>
  <si>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</si>
  <si>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</si>
  <si>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</si>
  <si>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</si>
  <si>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</si>
  <si>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</si>
  <si>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</si>
  <si>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</si>
  <si>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</si>
  <si>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</si>
  <si>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</si>
  <si>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</si>
  <si>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</si>
  <si>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</si>
  <si>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</si>
  <si>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</si>
  <si>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</si>
  <si>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</si>
  <si>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</si>
  <si>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</si>
  <si>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</si>
  <si>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</si>
  <si>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</si>
  <si>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</si>
  <si>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</si>
  <si>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</si>
  <si>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</si>
  <si>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</si>
  <si>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</si>
  <si>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</si>
  <si>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</si>
  <si>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</si>
  <si>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</si>
  <si>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</si>
  <si>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</si>
  <si>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</si>
  <si>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</si>
  <si>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</si>
  <si>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</si>
  <si>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</si>
  <si>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</si>
  <si>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</si>
  <si>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</si>
  <si>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</si>
  <si>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</si>
  <si>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</si>
  <si>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</si>
  <si>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</si>
  <si>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</si>
  <si>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</si>
  <si>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</si>
  <si>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</si>
  <si>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</si>
  <si>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</si>
  <si>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</si>
  <si>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</si>
  <si>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</si>
  <si>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</si>
  <si>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</si>
  <si>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</si>
  <si>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</si>
  <si>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</si>
  <si>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</si>
  <si>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</si>
  <si>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</si>
  <si>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</si>
  <si>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</si>
  <si>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</si>
  <si>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</si>
  <si>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</si>
  <si>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</si>
  <si>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</si>
  <si>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</si>
  <si>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</si>
  <si>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</si>
  <si>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</si>
  <si>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</si>
  <si>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</si>
  <si>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</si>
  <si>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</si>
  <si>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</si>
  <si>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</si>
  <si>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</si>
  <si>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</si>
  <si>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</si>
  <si>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</si>
  <si>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</si>
  <si>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</si>
  <si>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</si>
  <si>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</si>
  <si>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</si>
  <si>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</si>
  <si>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</si>
  <si>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</si>
  <si>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</si>
  <si>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</si>
  <si>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</si>
  <si>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</si>
  <si>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</si>
  <si>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</si>
  <si>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</si>
  <si>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</si>
  <si>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</si>
  <si>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</si>
  <si>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</si>
  <si>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</si>
  <si>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</si>
  <si>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</si>
  <si>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</si>
  <si>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</si>
  <si>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</si>
  <si>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</si>
  <si>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</si>
  <si>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</si>
  <si>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</si>
  <si>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</si>
  <si>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</si>
  <si>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</si>
  <si>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</si>
  <si>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</si>
  <si>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</si>
  <si>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</si>
  <si>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</si>
  <si>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</si>
  <si>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</si>
  <si>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</si>
  <si>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</si>
  <si>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</si>
  <si>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</si>
  <si>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</si>
  <si>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</si>
  <si>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</si>
  <si>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</si>
  <si>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</si>
  <si>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</si>
  <si>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</si>
  <si>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</si>
  <si>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</si>
  <si>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</si>
  <si>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</si>
  <si>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</si>
  <si>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</si>
  <si>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</si>
  <si>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</si>
  <si>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</si>
  <si>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</si>
  <si>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</si>
  <si>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</si>
  <si>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</si>
  <si>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</si>
  <si>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</si>
  <si>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</si>
  <si>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</si>
  <si>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</si>
  <si>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</si>
  <si>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</si>
  <si>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</si>
  <si>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</si>
  <si>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</si>
  <si>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</si>
  <si>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</si>
  <si>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</si>
  <si>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</si>
  <si>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</si>
  <si>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</si>
  <si>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</si>
  <si>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</si>
  <si>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</si>
  <si>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</si>
  <si>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</si>
  <si>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</si>
  <si>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</si>
  <si>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</si>
  <si>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</si>
  <si>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</si>
  <si>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</si>
  <si>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</si>
  <si>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</si>
  <si>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</si>
  <si>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</si>
  <si>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</si>
  <si>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</si>
  <si>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</si>
  <si>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</si>
  <si>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</si>
  <si>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</si>
  <si>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</si>
  <si>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</si>
  <si>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</si>
  <si>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</si>
  <si>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</si>
  <si>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</si>
  <si>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</si>
  <si>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</si>
  <si>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</si>
  <si>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</si>
  <si>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</si>
  <si>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</si>
  <si>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</si>
  <si>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</si>
  <si>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</si>
  <si>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</si>
  <si>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</si>
  <si>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</si>
  <si>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</si>
  <si>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</si>
  <si>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</si>
  <si>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</si>
  <si>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</si>
  <si>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</si>
  <si>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</si>
  <si>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</si>
  <si>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</si>
  <si>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</si>
  <si>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</si>
  <si>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</si>
  <si>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</si>
  <si>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</si>
  <si>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</si>
  <si>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</si>
  <si>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</si>
  <si>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</si>
  <si>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</si>
  <si>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</si>
  <si>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</si>
  <si>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</si>
  <si>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</si>
  <si>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</si>
  <si>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</si>
  <si>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</si>
  <si>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</si>
  <si>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</si>
  <si>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</si>
  <si>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</si>
  <si>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</si>
  <si>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</si>
  <si>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</si>
  <si>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</si>
  <si>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</si>
  <si>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</si>
  <si>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</si>
  <si>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</si>
  <si>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</si>
  <si>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</si>
  <si>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</si>
  <si>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</si>
  <si>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</si>
  <si>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</si>
  <si>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</si>
  <si>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</si>
  <si>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</si>
  <si>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</si>
  <si>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</si>
  <si>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</si>
  <si>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</si>
  <si>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</si>
  <si>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</si>
  <si>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</si>
  <si>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</si>
  <si>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</si>
  <si>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</si>
  <si>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</si>
  <si>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</si>
  <si>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</si>
  <si>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</si>
  <si>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</si>
  <si>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</si>
  <si>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</si>
  <si>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</si>
  <si>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</si>
  <si>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</si>
  <si>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</si>
  <si>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</si>
  <si>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</si>
  <si>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</si>
  <si>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</si>
  <si>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</si>
  <si>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</si>
  <si>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</si>
  <si>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</si>
  <si>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</si>
  <si>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</si>
  <si>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</si>
  <si>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</si>
  <si>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</si>
  <si>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</si>
  <si>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</si>
  <si>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</si>
  <si>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</si>
  <si>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</si>
  <si>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</si>
  <si>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</si>
  <si>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</si>
  <si>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</si>
  <si>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</si>
  <si>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</si>
  <si>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</si>
  <si>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</si>
  <si>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</si>
  <si>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</si>
  <si>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</si>
  <si>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</si>
  <si>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</si>
  <si>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</si>
  <si>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</si>
  <si>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</si>
  <si>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</si>
  <si>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</si>
  <si>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</si>
  <si>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</si>
  <si>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</si>
  <si>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</si>
  <si>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</si>
  <si>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</si>
  <si>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</si>
  <si>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</si>
  <si>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</si>
  <si>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</si>
  <si>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</si>
  <si>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</si>
  <si>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</si>
  <si>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</si>
  <si>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</si>
  <si>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</si>
  <si>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</si>
  <si>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</si>
  <si>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</si>
  <si>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</si>
  <si>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</si>
  <si>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</si>
  <si>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</si>
  <si>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</si>
  <si>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</si>
  <si>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</si>
  <si>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</si>
  <si>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</si>
  <si>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</si>
  <si>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</si>
  <si>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</si>
  <si>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</si>
  <si>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</si>
  <si>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</si>
  <si>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</si>
  <si>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</si>
  <si>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</si>
  <si>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</si>
  <si>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</si>
  <si>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</si>
  <si>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</si>
  <si>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</si>
  <si>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</si>
  <si>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</si>
  <si>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</si>
  <si>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</si>
  <si>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</si>
  <si>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</si>
  <si>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</si>
  <si>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</si>
  <si>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</si>
  <si>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</si>
  <si>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</si>
  <si>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</si>
  <si>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</si>
  <si>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</si>
  <si>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</si>
  <si>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</si>
  <si>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</si>
  <si>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</si>
  <si>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</si>
  <si>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</si>
  <si>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</si>
  <si>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</si>
  <si>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</si>
  <si>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</si>
  <si>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</si>
  <si>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</si>
  <si>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</si>
  <si>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</si>
  <si>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</si>
  <si>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</si>
  <si>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</si>
  <si>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</si>
  <si>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</si>
  <si>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</si>
  <si>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</si>
  <si>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</si>
  <si>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</si>
  <si>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</si>
  <si>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</si>
  <si>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</si>
  <si>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</si>
  <si>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</si>
  <si>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</si>
  <si>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</si>
  <si>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</si>
  <si>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</si>
  <si>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</si>
  <si>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</si>
  <si>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</si>
  <si>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</si>
  <si>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</si>
  <si>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</si>
  <si>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</si>
  <si>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</si>
  <si>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</si>
  <si>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</si>
  <si>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</si>
  <si>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</si>
  <si>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</si>
  <si>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</si>
  <si>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</si>
  <si>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</si>
  <si>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</si>
  <si>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</si>
  <si>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</si>
  <si>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</si>
  <si>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</si>
  <si>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</si>
  <si>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</si>
  <si>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</si>
  <si>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</si>
  <si>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</si>
  <si>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</si>
  <si>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</si>
  <si>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</si>
  <si>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</si>
  <si>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</si>
  <si>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</si>
  <si>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</si>
  <si>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</si>
  <si>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</si>
  <si>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</si>
  <si>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</si>
  <si>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</si>
  <si>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</si>
  <si>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</si>
  <si>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</si>
  <si>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</si>
  <si>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</si>
  <si>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</si>
  <si>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</si>
  <si>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</si>
  <si>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</si>
  <si>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</si>
  <si>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</si>
  <si>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</si>
  <si>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</si>
  <si>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</si>
  <si>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</si>
  <si>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</si>
  <si>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</si>
  <si>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</si>
  <si>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</si>
  <si>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</si>
  <si>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</si>
  <si>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</si>
  <si>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</si>
  <si>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</si>
  <si>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</si>
  <si>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</si>
  <si>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</si>
  <si>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</si>
  <si>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</si>
  <si>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</si>
  <si>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</si>
  <si>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</si>
  <si>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</si>
  <si>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</si>
  <si>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</si>
  <si>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</si>
  <si>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</si>
  <si>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</si>
  <si>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</si>
  <si>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</si>
  <si>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</si>
  <si>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</si>
  <si>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</si>
  <si>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</si>
  <si>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</si>
  <si>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</si>
  <si>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</si>
  <si>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</si>
  <si>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</si>
  <si>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</si>
  <si>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</si>
  <si>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</si>
  <si>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</si>
  <si>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</si>
  <si>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</si>
  <si>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</si>
  <si>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</si>
  <si>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</si>
  <si>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</si>
  <si>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</si>
  <si>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</si>
  <si>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</si>
  <si>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</si>
  <si>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</si>
  <si>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</si>
  <si>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</si>
  <si>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</si>
  <si>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</si>
  <si>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</si>
  <si>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</si>
  <si>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</si>
  <si>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</si>
  <si>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</si>
  <si>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</si>
  <si>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</si>
  <si>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</si>
  <si>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</si>
  <si>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</si>
  <si>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</si>
  <si>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</si>
  <si>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</si>
  <si>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</si>
  <si>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</si>
  <si>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</si>
  <si>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</si>
  <si>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</si>
  <si>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</si>
  <si>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</si>
  <si>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</si>
  <si>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</si>
  <si>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</si>
  <si>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</si>
  <si>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</si>
  <si>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</si>
  <si>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</si>
  <si>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</si>
  <si>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</si>
  <si>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</si>
  <si>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</si>
  <si>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</si>
  <si>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</si>
  <si>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</si>
  <si>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</si>
  <si>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</si>
  <si>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</si>
  <si>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</si>
  <si>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</si>
  <si>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</si>
  <si>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</si>
  <si>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</si>
  <si>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</si>
  <si>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</si>
  <si>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</si>
  <si>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</si>
  <si>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</si>
  <si>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</si>
  <si>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</si>
  <si>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</si>
  <si>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</si>
  <si>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</si>
  <si>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</si>
  <si>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</si>
  <si>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</si>
  <si>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</si>
  <si>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</si>
  <si>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</si>
  <si>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</si>
  <si>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</si>
  <si>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</si>
  <si>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</si>
  <si>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</si>
  <si>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</si>
  <si>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</si>
  <si>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</si>
  <si>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</si>
  <si>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</si>
  <si>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</si>
  <si>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</si>
  <si>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</si>
  <si>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</si>
  <si>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</si>
  <si>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</si>
  <si>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</si>
  <si>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</si>
  <si>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</si>
  <si>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</si>
  <si>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</si>
  <si>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</si>
  <si>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</si>
  <si>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</si>
  <si>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</si>
  <si>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</si>
  <si>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</si>
  <si>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</si>
  <si>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</si>
  <si>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</si>
  <si>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</si>
  <si>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</si>
  <si>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</si>
  <si>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</si>
  <si>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</si>
  <si>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</si>
  <si>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</si>
  <si>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</si>
  <si>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</si>
  <si>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</si>
  <si>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</si>
  <si>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</si>
  <si>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</si>
  <si>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</si>
  <si>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</si>
  <si>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</si>
  <si>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</si>
  <si>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</si>
  <si>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</si>
  <si>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</si>
  <si>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</si>
  <si>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</si>
  <si>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</si>
  <si>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</si>
  <si>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</si>
  <si>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</si>
  <si>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</si>
  <si>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</si>
  <si>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</si>
  <si>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</si>
  <si>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</si>
  <si>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</si>
  <si>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</si>
  <si>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</si>
  <si>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</si>
  <si>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</si>
  <si>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</si>
  <si>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</si>
  <si>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</si>
  <si>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</si>
  <si>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</si>
  <si>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</si>
  <si>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</si>
  <si>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</si>
  <si>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</si>
  <si>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</si>
  <si>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</si>
  <si>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</si>
  <si>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</si>
  <si>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</si>
  <si>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</si>
  <si>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</si>
  <si>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</si>
  <si>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</si>
  <si>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</si>
  <si>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</si>
  <si>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</si>
  <si>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</si>
  <si>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</si>
  <si>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</si>
  <si>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</si>
  <si>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</si>
  <si>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</si>
  <si>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</si>
  <si>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</si>
  <si>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</si>
  <si>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</si>
  <si>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</si>
  <si>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</si>
  <si>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</si>
  <si>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</si>
  <si>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</si>
  <si>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</si>
  <si>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</si>
  <si>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</si>
  <si>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</si>
  <si>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</si>
  <si>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</si>
  <si>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</si>
  <si>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</si>
  <si>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</si>
  <si>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</si>
  <si>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</si>
  <si>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</si>
  <si>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</si>
  <si>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</si>
  <si>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</si>
  <si>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</si>
  <si>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</si>
  <si>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</si>
  <si>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</si>
  <si>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</si>
  <si>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</si>
  <si>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</si>
  <si>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</si>
  <si>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</si>
  <si>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</si>
  <si>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</si>
  <si>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</si>
  <si>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</si>
  <si>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</si>
  <si>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</si>
  <si>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</si>
  <si>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</si>
  <si>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</si>
  <si>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</si>
  <si>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</si>
  <si>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</si>
  <si>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</si>
  <si>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</si>
  <si>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</si>
  <si>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</si>
  <si>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</si>
  <si>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</si>
  <si>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</si>
  <si>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</si>
  <si>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</si>
  <si>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</si>
  <si>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</si>
  <si>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</si>
  <si>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</si>
  <si>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</si>
  <si>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</si>
  <si>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</si>
  <si>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</si>
  <si>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</si>
  <si>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</si>
  <si>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</si>
  <si>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</si>
  <si>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</si>
  <si>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</si>
  <si>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</si>
  <si>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</si>
  <si>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</si>
  <si>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</si>
  <si>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</si>
  <si>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</si>
  <si>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</si>
  <si>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</si>
  <si>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</si>
  <si>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</si>
  <si>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</si>
  <si>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</si>
  <si>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</si>
  <si>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</si>
  <si>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</si>
  <si>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</si>
  <si>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</si>
  <si>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</si>
  <si>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</si>
  <si>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</si>
  <si>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</si>
  <si>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</si>
  <si>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</si>
  <si>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</si>
  <si>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</si>
  <si>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</si>
  <si>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</si>
  <si>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</si>
  <si>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</si>
  <si>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</si>
  <si>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</si>
  <si>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</si>
  <si>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</si>
  <si>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</si>
  <si>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</si>
  <si>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</si>
  <si>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</si>
  <si>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</si>
  <si>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</si>
  <si>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</si>
  <si>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</si>
  <si>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</si>
  <si>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</si>
  <si>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</si>
  <si>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</si>
  <si>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</si>
  <si>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</si>
  <si>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</si>
  <si>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</si>
  <si>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</si>
  <si>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</si>
  <si>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</si>
  <si>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</si>
  <si>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</si>
  <si>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</si>
  <si>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</si>
  <si>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</si>
  <si>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</si>
  <si>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</si>
  <si>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</si>
  <si>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</si>
  <si>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</si>
  <si>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</si>
  <si>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</si>
  <si>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</si>
  <si>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</si>
  <si>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</si>
  <si>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</si>
  <si>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</si>
  <si>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</si>
  <si>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</si>
  <si>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</si>
  <si>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</si>
  <si>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</si>
  <si>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</si>
  <si>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</si>
  <si>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</si>
  <si>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</si>
  <si>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</si>
  <si>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</si>
  <si>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</si>
  <si>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</si>
  <si>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</si>
  <si>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</si>
  <si>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</si>
  <si>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</si>
  <si>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</si>
  <si>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</si>
  <si>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</si>
  <si>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</si>
  <si>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</si>
  <si>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</si>
  <si>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</si>
  <si>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</si>
  <si>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</si>
  <si>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</si>
  <si>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</si>
  <si>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</si>
  <si>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</si>
  <si>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</si>
  <si>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</si>
  <si>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</si>
  <si>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</si>
  <si>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</si>
  <si>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</si>
  <si>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</si>
  <si>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</si>
  <si>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</si>
  <si>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</si>
  <si>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</si>
  <si>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</si>
  <si>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</si>
  <si>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</si>
  <si>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</si>
  <si>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</si>
  <si>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</si>
  <si>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</si>
  <si>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</si>
  <si>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</si>
  <si>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</si>
  <si>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</si>
  <si>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</si>
  <si>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</si>
  <si>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</si>
  <si>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</si>
  <si>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</si>
  <si>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</si>
  <si>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</si>
  <si>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</si>
  <si>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</si>
  <si>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</si>
  <si>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</si>
  <si>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</si>
  <si>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</si>
  <si>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</si>
  <si>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</si>
  <si>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</si>
  <si>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</si>
  <si>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</si>
  <si>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</si>
  <si>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</si>
  <si>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</si>
  <si>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</si>
  <si>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</si>
  <si>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</si>
  <si>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</si>
  <si>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</si>
  <si>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</si>
  <si>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</si>
  <si>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</si>
  <si>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</si>
  <si>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</si>
  <si>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</si>
  <si>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</si>
  <si>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</si>
  <si>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</si>
  <si>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</si>
  <si>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</si>
  <si>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</si>
  <si>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</si>
  <si>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</si>
  <si>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</si>
  <si>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</si>
  <si>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</si>
  <si>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</si>
  <si>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</si>
  <si>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</si>
  <si>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</si>
  <si>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</si>
  <si>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</si>
  <si>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</si>
  <si>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</si>
  <si>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</si>
  <si>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</si>
  <si>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</si>
  <si>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</si>
  <si>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</si>
  <si>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</si>
  <si>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</si>
  <si>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</si>
  <si>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</si>
  <si>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</si>
  <si>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</si>
  <si>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</si>
  <si>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</si>
  <si>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</si>
  <si>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</si>
  <si>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</si>
  <si>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</si>
  <si>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</si>
  <si>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</si>
  <si>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</si>
  <si>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</si>
  <si>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</si>
  <si>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</si>
  <si>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</si>
  <si>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</si>
  <si>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</si>
  <si>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</si>
  <si>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</si>
  <si>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</si>
  <si>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</si>
  <si>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</si>
  <si>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</si>
  <si>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</si>
  <si>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</si>
  <si>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</si>
  <si>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</si>
  <si>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</si>
  <si>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</si>
  <si>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</si>
  <si>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</si>
  <si>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</si>
  <si>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</si>
  <si>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</si>
  <si>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</si>
  <si>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</si>
  <si>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</si>
  <si>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</si>
  <si>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</si>
  <si>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</si>
  <si>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</si>
  <si>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</si>
  <si>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</si>
  <si>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</si>
  <si>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</si>
  <si>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</si>
  <si>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</si>
  <si>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</si>
  <si>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</si>
  <si>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</si>
  <si>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</si>
  <si>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</si>
  <si>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</si>
  <si>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</si>
  <si>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</si>
  <si>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</si>
  <si>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</si>
  <si>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</si>
  <si>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</si>
  <si>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</si>
  <si>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</si>
  <si>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</si>
  <si>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</si>
  <si>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</si>
  <si>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</si>
  <si>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</si>
  <si>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</si>
  <si>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</si>
  <si>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</si>
  <si>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</si>
  <si>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</si>
  <si>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</si>
  <si>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</si>
  <si>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</si>
  <si>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</si>
  <si>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</si>
  <si>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</si>
  <si>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</si>
  <si>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</si>
  <si>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</si>
  <si>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</si>
  <si>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</si>
  <si>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</si>
  <si>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</si>
  <si>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</si>
  <si>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</si>
  <si>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</si>
  <si>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</si>
  <si>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</si>
  <si>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</si>
  <si>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</si>
  <si>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</si>
  <si>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</si>
  <si>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</si>
  <si>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</si>
  <si>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</si>
  <si>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</si>
  <si>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</si>
  <si>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</si>
  <si>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</si>
  <si>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</si>
  <si>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</si>
  <si>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</si>
  <si>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</si>
  <si>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</si>
  <si>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</si>
  <si>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</si>
  <si>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</si>
  <si>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</si>
  <si>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</si>
  <si>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</si>
  <si>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</si>
  <si>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</si>
  <si>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</si>
  <si>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</si>
  <si>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</si>
  <si>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</si>
  <si>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</si>
  <si>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</si>
  <si>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</si>
  <si>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</si>
  <si>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</si>
  <si>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</si>
  <si>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</si>
  <si>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</si>
  <si>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</si>
  <si>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</si>
  <si>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</si>
  <si>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</si>
  <si>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</si>
  <si>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</si>
  <si>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</si>
  <si>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</si>
  <si>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</si>
  <si>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</si>
  <si>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</si>
  <si>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</si>
  <si>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</si>
  <si>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</si>
  <si>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</si>
  <si>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</si>
  <si>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</si>
  <si>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</si>
  <si>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</si>
  <si>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</si>
  <si>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</si>
  <si>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</si>
  <si>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</si>
  <si>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</si>
  <si>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</si>
  <si>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</si>
  <si>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</si>
  <si>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</si>
  <si>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</si>
  <si>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</si>
  <si>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</si>
  <si>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</si>
  <si>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</si>
  <si>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</si>
  <si>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</si>
  <si>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</si>
  <si>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</si>
  <si>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</si>
  <si>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</si>
  <si>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</si>
  <si>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</si>
  <si>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</si>
  <si>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</si>
  <si>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</si>
  <si>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</si>
  <si>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</si>
  <si>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</si>
  <si>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</si>
  <si>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</si>
  <si>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</si>
  <si>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</si>
  <si>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</si>
  <si>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</si>
  <si>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</si>
  <si>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</si>
  <si>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</si>
  <si>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</si>
  <si>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</si>
  <si>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</si>
  <si>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</si>
  <si>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</si>
  <si>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</si>
  <si>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</si>
  <si>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</si>
  <si>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</si>
  <si>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</si>
  <si>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</si>
  <si>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</si>
  <si>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</si>
  <si>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</si>
  <si>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</si>
  <si>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</si>
  <si>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</si>
  <si>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</si>
  <si>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</si>
  <si>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</si>
  <si>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</si>
  <si>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</si>
  <si>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</si>
  <si>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</si>
  <si>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</si>
  <si>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</si>
  <si>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</si>
  <si>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</si>
  <si>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</si>
  <si>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</si>
  <si>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</si>
  <si>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</si>
  <si>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</si>
  <si>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</si>
  <si>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</si>
  <si>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</si>
  <si>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</si>
  <si>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</si>
  <si>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</si>
  <si>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</si>
  <si>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</si>
  <si>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</si>
  <si>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</si>
  <si>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</si>
  <si>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</si>
  <si>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</si>
  <si>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</si>
  <si>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</si>
  <si>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</si>
  <si>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</si>
  <si>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</si>
  <si>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</si>
  <si>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</si>
  <si>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</si>
  <si>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</si>
  <si>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</si>
  <si>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</si>
  <si>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</si>
  <si>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</si>
  <si>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</si>
  <si>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</si>
  <si>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</si>
  <si>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</si>
  <si>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</si>
  <si>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</si>
  <si>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</si>
  <si>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</si>
  <si>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</si>
  <si>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</si>
  <si>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</si>
  <si>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</si>
  <si>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</si>
  <si>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</si>
  <si>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</si>
  <si>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</si>
  <si>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</si>
  <si>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</si>
  <si>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</si>
  <si>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</si>
  <si>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</si>
  <si>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</si>
  <si>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</si>
  <si>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</si>
  <si>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</si>
  <si>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</si>
  <si>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</si>
  <si>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</si>
  <si>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</si>
  <si>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</si>
  <si>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</si>
  <si>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</si>
  <si>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</si>
  <si>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</si>
  <si>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</si>
  <si>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</si>
  <si>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</si>
  <si>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</si>
  <si>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</si>
  <si>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</si>
  <si>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</si>
  <si>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</si>
  <si>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</si>
  <si>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</si>
  <si>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</si>
  <si>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</si>
  <si>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</si>
  <si>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</si>
  <si>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</si>
  <si>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</si>
  <si>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</si>
  <si>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</si>
  <si>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</si>
  <si>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</si>
  <si>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</si>
  <si>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</si>
  <si>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</si>
  <si>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</si>
  <si>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</si>
  <si>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</si>
  <si>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</si>
  <si>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</si>
  <si>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</si>
  <si>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</si>
  <si>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</si>
  <si>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</si>
  <si>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</si>
  <si>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</si>
  <si>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</si>
  <si>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</si>
  <si>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</si>
  <si>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</si>
  <si>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</si>
  <si>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</si>
  <si>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</si>
  <si>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</si>
  <si>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</si>
  <si>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</si>
  <si>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</si>
  <si>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</si>
  <si>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</si>
  <si>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</si>
  <si>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</si>
  <si>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</si>
  <si>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</si>
  <si>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</si>
  <si>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</si>
  <si>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</si>
  <si>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</si>
  <si>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</si>
  <si>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</si>
  <si>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</si>
  <si>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</si>
  <si>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</si>
  <si>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</si>
  <si>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</si>
  <si>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</si>
  <si>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</si>
  <si>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</si>
  <si>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</si>
  <si>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</si>
  <si>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</si>
  <si>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</si>
  <si>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</si>
  <si>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</si>
  <si>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</si>
  <si>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</si>
  <si>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</si>
  <si>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</si>
  <si>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</si>
  <si>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</si>
  <si>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</si>
  <si>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</si>
  <si>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</si>
  <si>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</si>
  <si>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</si>
  <si>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</si>
  <si>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</si>
  <si>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</si>
  <si>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</si>
  <si>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</si>
  <si>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</si>
  <si>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</si>
  <si>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</si>
  <si>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</si>
  <si>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</si>
  <si>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</si>
  <si>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</si>
  <si>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</si>
  <si>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</si>
  <si>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</si>
  <si>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</si>
  <si>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</si>
  <si>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</si>
  <si>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</si>
  <si>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</si>
  <si>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</si>
  <si>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</si>
  <si>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</si>
  <si>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</si>
  <si>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</si>
  <si>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</si>
  <si>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</si>
  <si>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</si>
  <si>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</si>
  <si>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</si>
  <si>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</si>
  <si>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</si>
  <si>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</si>
  <si>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</si>
  <si>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</si>
  <si>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</si>
  <si>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</si>
  <si>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</si>
  <si>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</si>
  <si>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</si>
  <si>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</si>
  <si>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</si>
  <si>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</si>
  <si>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</si>
  <si>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</si>
  <si>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</si>
  <si>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</si>
  <si>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</si>
  <si>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</si>
  <si>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</si>
  <si>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</si>
  <si>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</si>
  <si>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</si>
  <si>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</si>
  <si>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</si>
  <si>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</si>
  <si>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</si>
  <si>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</si>
  <si>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</si>
  <si>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</si>
  <si>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</si>
  <si>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</si>
  <si>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</si>
  <si>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</si>
  <si>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</si>
  <si>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</si>
  <si>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</si>
  <si>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</si>
  <si>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</si>
  <si>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</si>
  <si>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</si>
  <si>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</si>
  <si>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</si>
  <si>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</si>
  <si>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</si>
  <si>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</si>
  <si>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</si>
  <si>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</si>
  <si>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</si>
  <si>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</si>
  <si>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</si>
  <si>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</si>
  <si>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</si>
  <si>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</si>
  <si>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</si>
  <si>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</si>
  <si>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</si>
  <si>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</si>
  <si>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</si>
  <si>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</si>
  <si>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</si>
  <si>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</si>
  <si>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</si>
  <si>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</si>
  <si>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</si>
  <si>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</si>
  <si>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</si>
  <si>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</si>
  <si>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</si>
  <si>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</si>
  <si>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</si>
  <si>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</si>
  <si>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</si>
  <si>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</si>
  <si>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</si>
  <si>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</si>
  <si>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</si>
  <si>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</si>
  <si>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</si>
  <si>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</si>
  <si>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</si>
  <si>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</si>
  <si>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</si>
  <si>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</si>
  <si>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</si>
  <si>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</si>
  <si>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</si>
  <si>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</si>
  <si>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</si>
  <si>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</si>
  <si>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</si>
  <si>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</si>
  <si>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</si>
  <si>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</si>
  <si>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</si>
  <si>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</si>
  <si>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</si>
  <si>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</si>
  <si>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</si>
  <si>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</si>
  <si>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</si>
  <si>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</si>
  <si>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</si>
  <si>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</si>
  <si>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</si>
  <si>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</si>
  <si>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</si>
  <si>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</si>
  <si>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</si>
  <si>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</si>
  <si>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</si>
  <si>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</si>
  <si>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</si>
  <si>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</si>
  <si>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</si>
  <si>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</si>
  <si>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</si>
  <si>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</si>
  <si>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</si>
  <si>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</si>
  <si>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</si>
  <si>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</si>
  <si>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</si>
  <si>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</si>
  <si>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</si>
  <si>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</si>
  <si>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</si>
  <si>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</si>
  <si>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</si>
  <si>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</si>
  <si>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</si>
  <si>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</si>
  <si>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</si>
  <si>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</si>
  <si>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</si>
  <si>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</si>
  <si>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</si>
  <si>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</si>
  <si>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</si>
  <si>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</si>
  <si>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</si>
  <si>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</si>
  <si>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</si>
  <si>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</si>
  <si>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</si>
  <si>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</si>
  <si>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</si>
  <si>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</si>
  <si>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</si>
  <si>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</si>
  <si>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</si>
  <si>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</si>
  <si>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</si>
  <si>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</si>
  <si>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</si>
  <si>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</si>
  <si>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</si>
  <si>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</si>
  <si>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</si>
  <si>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</si>
  <si>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</si>
  <si>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</si>
  <si>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</si>
  <si>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</si>
  <si>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</si>
  <si>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</si>
  <si>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</si>
  <si>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</si>
  <si>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</si>
  <si>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</si>
  <si>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</si>
  <si>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</si>
  <si>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</si>
  <si>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</si>
  <si>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</si>
  <si>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</si>
  <si>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</si>
  <si>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</si>
  <si>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</si>
  <si>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</si>
  <si>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</si>
  <si>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</si>
  <si>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</si>
  <si>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</si>
  <si>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</si>
  <si>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</si>
  <si>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</si>
  <si>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</si>
  <si>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</si>
  <si>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</si>
  <si>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</si>
  <si>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</si>
  <si>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</si>
  <si>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</si>
  <si>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</si>
  <si>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</si>
  <si>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</si>
  <si>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</si>
  <si>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</si>
  <si>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</si>
  <si>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</si>
  <si>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</si>
  <si>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</si>
  <si>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</si>
  <si>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</si>
  <si>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</si>
  <si>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</si>
  <si>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</si>
  <si>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</si>
  <si>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</si>
  <si>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</si>
  <si>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</si>
  <si>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</si>
  <si>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</si>
  <si>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</si>
  <si>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</si>
  <si>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</si>
  <si>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</si>
  <si>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</si>
  <si>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</si>
  <si>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</si>
  <si>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</si>
  <si>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</si>
  <si>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</si>
  <si>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</si>
  <si>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</si>
  <si>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</si>
  <si>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</si>
  <si>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</si>
  <si>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</si>
  <si>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</si>
  <si>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</si>
  <si>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</si>
  <si>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</si>
  <si>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</si>
  <si>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</si>
  <si>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</si>
  <si>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</si>
  <si>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</si>
  <si>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</si>
  <si>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</si>
  <si>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</si>
  <si>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</si>
  <si>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</si>
  <si>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</si>
  <si>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</si>
  <si>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</si>
  <si>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</si>
  <si>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</si>
  <si>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</si>
  <si>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</si>
  <si>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</si>
  <si>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</si>
  <si>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</si>
  <si>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</si>
  <si>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</si>
  <si>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</si>
  <si>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</si>
  <si>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</si>
  <si>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</si>
  <si>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</si>
  <si>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</si>
  <si>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</si>
  <si>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</si>
  <si>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</si>
  <si>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</si>
  <si>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</si>
  <si>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</si>
  <si>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</si>
  <si>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</si>
  <si>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</si>
  <si>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</si>
  <si>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</si>
  <si>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</si>
  <si>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</si>
  <si>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</si>
  <si>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</si>
  <si>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</si>
  <si>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</si>
  <si>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</si>
  <si>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</si>
  <si>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</si>
  <si>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</si>
  <si>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</si>
  <si>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</si>
  <si>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</si>
  <si>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</si>
  <si>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</si>
  <si>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</si>
  <si>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</si>
  <si>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</si>
  <si>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</si>
  <si>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</si>
  <si>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</si>
  <si>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</si>
  <si>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</si>
  <si>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</si>
  <si>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</si>
  <si>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</si>
  <si>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</si>
  <si>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</si>
  <si>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</si>
  <si>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</si>
  <si>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</si>
  <si>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</si>
  <si>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</si>
  <si>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</si>
  <si>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</si>
  <si>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</si>
  <si>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</si>
  <si>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</si>
  <si>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</si>
  <si>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</si>
  <si>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</si>
  <si>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</si>
  <si>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</si>
  <si>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</si>
  <si>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</si>
  <si>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</si>
  <si>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</si>
  <si>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</si>
  <si>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</si>
  <si>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</si>
  <si>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</si>
  <si>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</si>
  <si>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</si>
  <si>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</si>
  <si>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</si>
  <si>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</si>
  <si>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</si>
  <si>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</si>
  <si>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</si>
  <si>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</si>
  <si>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</si>
  <si>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</si>
  <si>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</si>
  <si>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</si>
  <si>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</si>
  <si>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</si>
  <si>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</si>
  <si>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</si>
  <si>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</si>
  <si>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</si>
  <si>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</si>
  <si>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</si>
  <si>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</si>
  <si>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</si>
  <si>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</si>
  <si>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</si>
  <si>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</si>
  <si>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</si>
  <si>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</si>
  <si>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</si>
  <si>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</si>
  <si>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</si>
  <si>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</si>
  <si>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</si>
  <si>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</si>
  <si>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</si>
  <si>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</si>
  <si>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</si>
  <si>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</si>
  <si>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</si>
  <si>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</si>
  <si>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</si>
  <si>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</si>
  <si>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</si>
  <si>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</si>
  <si>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</si>
  <si>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</si>
  <si>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</si>
  <si>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</si>
  <si>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</si>
  <si>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</si>
  <si>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</si>
  <si>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</si>
  <si>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</si>
  <si>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</si>
  <si>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</si>
  <si>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</si>
  <si>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</si>
  <si>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</si>
  <si>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</si>
  <si>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</si>
  <si>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</si>
  <si>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</si>
  <si>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</si>
  <si>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</si>
  <si>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</si>
  <si>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</si>
  <si>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</si>
  <si>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</si>
  <si>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</si>
  <si>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</si>
  <si>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</si>
  <si>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</si>
  <si>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</si>
  <si>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</si>
  <si>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</si>
  <si>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</si>
  <si>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</si>
  <si>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</si>
  <si>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</si>
  <si>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</si>
  <si>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</si>
  <si>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</si>
  <si>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</si>
  <si>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</si>
  <si>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</si>
  <si>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</si>
  <si>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</si>
  <si>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</si>
  <si>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</si>
  <si>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</si>
  <si>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</si>
  <si>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</si>
  <si>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</si>
  <si>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</si>
  <si>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</si>
  <si>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</si>
  <si>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</si>
  <si>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</si>
  <si>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</si>
  <si>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</si>
  <si>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</si>
  <si>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</si>
  <si>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</si>
  <si>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</si>
  <si>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</si>
  <si>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</si>
  <si>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</si>
  <si>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</si>
  <si>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</si>
  <si>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</si>
  <si>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</si>
  <si>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</si>
  <si>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</si>
  <si>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</si>
  <si>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</si>
  <si>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</si>
  <si>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</si>
  <si>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</si>
  <si>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</si>
  <si>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</si>
  <si>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</si>
  <si>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</si>
  <si>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</si>
  <si>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</si>
  <si>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</si>
  <si>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</si>
  <si>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</si>
  <si>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</si>
  <si>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</si>
  <si>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</si>
  <si>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</si>
  <si>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</si>
  <si>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</si>
  <si>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</si>
  <si>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</si>
  <si>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</si>
  <si>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</si>
  <si>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</si>
  <si>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</si>
  <si>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</si>
  <si>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</si>
  <si>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</si>
  <si>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</si>
  <si>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</si>
  <si>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</si>
  <si>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</si>
  <si>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</si>
  <si>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</si>
  <si>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</si>
  <si>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</si>
  <si>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</si>
  <si>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</si>
  <si>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</si>
  <si>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</si>
  <si>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</si>
  <si>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</si>
  <si>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</si>
  <si>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</si>
  <si>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</si>
  <si>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</si>
  <si>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</si>
  <si>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</si>
  <si>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</si>
  <si>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</si>
  <si>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</si>
  <si>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</si>
  <si>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</si>
  <si>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</si>
  <si>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</si>
  <si>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</si>
  <si>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</si>
  <si>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</si>
  <si>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</si>
  <si>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</si>
  <si>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</si>
  <si>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</si>
  <si>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</si>
  <si>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</si>
  <si>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</si>
  <si>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</si>
  <si>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</si>
  <si>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</si>
  <si>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</si>
  <si>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</si>
  <si>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</si>
  <si>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</si>
  <si>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</si>
  <si>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</si>
  <si>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</si>
  <si>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</si>
  <si>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</si>
  <si>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</si>
  <si>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</si>
  <si>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</si>
  <si>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</si>
  <si>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</si>
  <si>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</si>
  <si>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</si>
  <si>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</si>
  <si>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</si>
  <si>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</si>
  <si>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</si>
  <si>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</si>
  <si>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</si>
  <si>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</si>
  <si>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</si>
  <si>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</si>
  <si>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</si>
  <si>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</si>
  <si>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</si>
  <si>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</si>
  <si>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</si>
  <si>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</si>
  <si>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</si>
  <si>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</si>
  <si>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</si>
  <si>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</si>
  <si>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</si>
  <si>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</si>
  <si>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</si>
  <si>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</si>
  <si>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</si>
  <si>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</si>
  <si>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</si>
  <si>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</si>
  <si>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</si>
  <si>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</si>
  <si>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</si>
  <si>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</si>
  <si>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</si>
  <si>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</si>
  <si>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</si>
  <si>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</si>
  <si>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</si>
  <si>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</si>
  <si>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</si>
  <si>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</si>
  <si>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</si>
  <si>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</si>
  <si>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</si>
  <si>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</si>
  <si>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</si>
  <si>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</si>
  <si>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</si>
  <si>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</si>
  <si>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</si>
  <si>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</si>
  <si>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</si>
  <si>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</si>
  <si>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</si>
  <si>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</si>
  <si>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</si>
  <si>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</si>
  <si>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</si>
  <si>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</si>
  <si>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</si>
  <si>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</si>
  <si>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</si>
  <si>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</si>
  <si>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</si>
  <si>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</si>
  <si>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</si>
  <si>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</si>
  <si>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</si>
  <si>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</si>
  <si>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</si>
  <si>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</si>
  <si>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</si>
  <si>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</si>
  <si>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</si>
  <si>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</si>
  <si>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</si>
  <si>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</si>
  <si>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</si>
  <si>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</si>
  <si>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</si>
  <si>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</si>
  <si>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</si>
  <si>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</si>
  <si>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</si>
  <si>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</si>
  <si>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</si>
  <si>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</si>
  <si>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</si>
  <si>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</si>
  <si>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</si>
  <si>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</si>
  <si>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</si>
  <si>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</si>
  <si>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</si>
  <si>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</si>
  <si>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</si>
  <si>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</si>
  <si>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</si>
  <si>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</si>
  <si>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</si>
  <si>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</si>
  <si>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</si>
  <si>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</si>
  <si>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</si>
  <si>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</si>
  <si>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</si>
  <si>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</si>
  <si>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</si>
  <si>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</si>
  <si>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</si>
  <si>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</si>
  <si>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</si>
  <si>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</si>
  <si>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</si>
  <si>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</si>
  <si>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</si>
  <si>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</si>
  <si>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</si>
  <si>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</si>
  <si>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</si>
  <si>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</si>
  <si>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</si>
  <si>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</si>
  <si>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</si>
  <si>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</si>
  <si>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</si>
  <si>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</si>
  <si>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</si>
  <si>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</si>
  <si>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</si>
  <si>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</si>
  <si>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</si>
  <si>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</si>
  <si>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</si>
  <si>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</si>
  <si>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</si>
  <si>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</si>
  <si>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</si>
  <si>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</si>
  <si>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</si>
  <si>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</si>
  <si>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</si>
  <si>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</si>
  <si>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</si>
  <si>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</si>
  <si>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</si>
  <si>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</si>
  <si>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</si>
  <si>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</si>
  <si>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</si>
  <si>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</si>
  <si>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</si>
  <si>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</si>
  <si>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</si>
  <si>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</si>
  <si>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</si>
  <si>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</si>
  <si>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</si>
  <si>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</si>
  <si>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</si>
  <si>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</si>
  <si>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</si>
  <si>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</si>
  <si>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</si>
  <si>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</si>
  <si>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</si>
  <si>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</si>
  <si>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</si>
  <si>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</si>
  <si>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</si>
  <si>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</si>
  <si>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</si>
  <si>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</si>
  <si>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</si>
  <si>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</si>
  <si>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</si>
  <si>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</si>
  <si>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</si>
  <si>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</si>
  <si>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</si>
  <si>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</si>
  <si>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</si>
  <si>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</si>
  <si>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</si>
  <si>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</si>
  <si>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</si>
  <si>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</si>
  <si>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</si>
  <si>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</si>
  <si>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</si>
  <si>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</si>
  <si>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</si>
  <si>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</si>
  <si>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</si>
  <si>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</si>
  <si>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</si>
  <si>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</si>
  <si>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</si>
  <si>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</si>
  <si>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</si>
  <si>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</si>
  <si>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</si>
  <si>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</si>
  <si>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</si>
  <si>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</si>
  <si>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</si>
  <si>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</si>
  <si>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</si>
  <si>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</si>
  <si>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</si>
  <si>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</si>
  <si>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</si>
  <si>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</si>
  <si>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</si>
  <si>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</si>
  <si>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</si>
  <si>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</si>
  <si>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</si>
  <si>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</si>
  <si>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</si>
  <si>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</si>
  <si>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</si>
  <si>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</si>
  <si>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</si>
  <si>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</si>
  <si>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</si>
  <si>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</si>
  <si>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</si>
  <si>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</si>
  <si>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</si>
  <si>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</si>
  <si>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</si>
  <si>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</si>
  <si>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</si>
  <si>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</si>
  <si>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</si>
  <si>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</si>
  <si>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</si>
  <si>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</si>
  <si>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</si>
  <si>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</si>
  <si>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</si>
  <si>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</si>
  <si>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</si>
  <si>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</si>
  <si>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</si>
  <si>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</si>
  <si>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</si>
  <si>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</si>
  <si>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</si>
  <si>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</si>
  <si>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</si>
  <si>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</si>
  <si>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</si>
  <si>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</si>
  <si>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</si>
  <si>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</si>
  <si>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</si>
  <si>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</si>
  <si>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</si>
  <si>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</si>
  <si>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</si>
  <si>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</si>
  <si>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</si>
  <si>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</si>
  <si>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</si>
  <si>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</si>
  <si>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</si>
  <si>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</si>
  <si>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</si>
  <si>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</si>
  <si>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</si>
  <si>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</si>
  <si>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</si>
  <si>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</si>
  <si>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</si>
  <si>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</si>
  <si>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</si>
  <si>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</si>
  <si>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</si>
  <si>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</si>
  <si>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</si>
  <si>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</si>
  <si>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</si>
  <si>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</si>
  <si>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</si>
  <si>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</si>
  <si>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</si>
  <si>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</si>
  <si>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</si>
  <si>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</si>
  <si>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</si>
  <si>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</si>
  <si>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</si>
  <si>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</si>
  <si>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</si>
  <si>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</si>
  <si>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</si>
  <si>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</si>
  <si>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</si>
  <si>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</si>
  <si>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</si>
  <si>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</si>
  <si>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</si>
  <si>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</si>
  <si>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</si>
  <si>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</si>
  <si>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</si>
  <si>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</si>
  <si>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</si>
  <si>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</si>
  <si>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</si>
  <si>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</si>
  <si>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</si>
  <si>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</si>
  <si>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</si>
  <si>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</si>
  <si>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</si>
  <si>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</si>
  <si>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</si>
  <si>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</si>
  <si>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</si>
  <si>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</si>
  <si>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</si>
  <si>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</si>
  <si>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</si>
  <si>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</si>
  <si>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</si>
  <si>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</si>
  <si>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</si>
  <si>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</si>
  <si>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</si>
  <si>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</si>
  <si>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</si>
  <si>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</si>
  <si>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</si>
  <si>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</si>
  <si>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</si>
  <si>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</si>
  <si>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</si>
  <si>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</si>
  <si>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</si>
  <si>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</si>
  <si>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</si>
  <si>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</si>
  <si>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</si>
  <si>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</si>
  <si>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</si>
  <si>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</si>
  <si>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</si>
  <si>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</si>
  <si>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</si>
  <si>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</si>
  <si>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</si>
  <si>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</si>
  <si>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</si>
  <si>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</si>
  <si>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</si>
  <si>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</si>
  <si>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</si>
  <si>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</si>
  <si>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</si>
  <si>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</si>
  <si>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</si>
  <si>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</si>
  <si>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</si>
  <si>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</si>
  <si>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</si>
  <si>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</si>
  <si>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</si>
  <si>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</si>
  <si>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</si>
  <si>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</si>
  <si>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</si>
  <si>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</si>
  <si>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</si>
  <si>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</si>
  <si>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</si>
  <si>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</si>
  <si>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</si>
  <si>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</si>
  <si>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</si>
  <si>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</si>
  <si>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</si>
  <si>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</si>
  <si>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</si>
  <si>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</si>
  <si>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</si>
  <si>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</si>
  <si>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</si>
  <si>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</si>
  <si>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</si>
  <si>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</si>
  <si>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</si>
  <si>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</si>
  <si>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</si>
  <si>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</si>
  <si>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</si>
  <si>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</si>
  <si>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</si>
  <si>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</si>
  <si>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</si>
  <si>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</si>
  <si>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</si>
  <si>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</si>
  <si>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</si>
  <si>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</si>
  <si>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</si>
  <si>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</si>
  <si>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</si>
  <si>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</si>
  <si>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</si>
  <si>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</si>
  <si>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</si>
  <si>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</si>
  <si>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</si>
  <si>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</si>
  <si>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</si>
  <si>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</si>
  <si>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</si>
  <si>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</si>
  <si>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</si>
  <si>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</si>
  <si>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</si>
  <si>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</si>
  <si>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</si>
  <si>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</si>
  <si>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</si>
  <si>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</si>
  <si>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</si>
  <si>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</si>
  <si>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</si>
  <si>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</si>
  <si>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</si>
  <si>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</si>
  <si>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</si>
  <si>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</si>
  <si>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</si>
  <si>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</si>
  <si>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</si>
  <si>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</si>
  <si>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</si>
  <si>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</si>
  <si>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</si>
  <si>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</si>
  <si>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</si>
  <si>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</si>
  <si>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</si>
  <si>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</si>
  <si>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</si>
  <si>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</si>
  <si>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</si>
  <si>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</si>
  <si>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</si>
  <si>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</si>
  <si>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</si>
  <si>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</si>
  <si>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</si>
  <si>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</si>
  <si>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</si>
  <si>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</si>
  <si>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</si>
  <si>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</si>
  <si>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</si>
  <si>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</si>
  <si>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</si>
  <si>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</si>
  <si>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</si>
  <si>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</si>
  <si>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</si>
  <si>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</si>
  <si>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</si>
  <si>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</si>
  <si>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</si>
  <si>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</si>
  <si>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</si>
  <si>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</si>
  <si>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</si>
  <si>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</si>
  <si>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</si>
  <si>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</si>
  <si>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</si>
  <si>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</si>
  <si>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</si>
  <si>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</si>
  <si>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</si>
  <si>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</si>
  <si>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</si>
  <si>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</si>
  <si>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</si>
  <si>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</si>
  <si>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</si>
  <si>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</si>
  <si>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</si>
  <si>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</si>
  <si>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</si>
  <si>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</si>
  <si>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</si>
  <si>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</si>
  <si>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</si>
  <si>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</si>
  <si>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</si>
  <si>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</si>
  <si>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</si>
  <si>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</si>
  <si>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</si>
  <si>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</si>
  <si>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</si>
  <si>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</si>
  <si>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</si>
  <si>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</si>
  <si>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</si>
  <si>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</si>
  <si>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</si>
  <si>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</si>
  <si>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</si>
  <si>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</si>
  <si>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</si>
  <si>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</si>
  <si>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</si>
  <si>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</si>
  <si>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</si>
  <si>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</si>
  <si>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</si>
  <si>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</si>
  <si>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</si>
  <si>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</si>
  <si>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</si>
  <si>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</si>
  <si>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</si>
  <si>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</si>
  <si>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</si>
  <si>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</si>
  <si>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</si>
  <si>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</si>
  <si>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</si>
  <si>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</si>
  <si>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</si>
  <si>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</si>
  <si>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</si>
  <si>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</si>
  <si>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</si>
  <si>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</si>
  <si>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</si>
  <si>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</si>
  <si>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</si>
  <si>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</si>
  <si>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</si>
  <si>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</si>
  <si>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</si>
  <si>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</si>
  <si>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</si>
  <si>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</si>
  <si>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</si>
  <si>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</si>
  <si>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</si>
  <si>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</si>
  <si>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</si>
  <si>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</si>
  <si>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</si>
  <si>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</si>
  <si>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</si>
  <si>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</si>
  <si>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</si>
  <si>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</si>
  <si>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</si>
  <si>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</si>
  <si>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</si>
  <si>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</si>
  <si>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</si>
  <si>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</si>
  <si>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</si>
  <si>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</si>
  <si>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</si>
  <si>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</si>
  <si>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</si>
  <si>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</si>
  <si>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</si>
  <si>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</si>
  <si>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</si>
  <si>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</si>
  <si>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</si>
  <si>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</si>
  <si>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</si>
  <si>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</si>
  <si>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</si>
  <si>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</si>
  <si>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</si>
  <si>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</si>
  <si>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</si>
  <si>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</si>
  <si>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</si>
  <si>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</si>
  <si>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</si>
  <si>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</si>
  <si>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</si>
  <si>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</si>
  <si>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</si>
  <si>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</si>
  <si>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</si>
  <si>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</si>
  <si>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</si>
  <si>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</si>
  <si>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</si>
  <si>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</si>
  <si>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</si>
  <si>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</si>
  <si>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</si>
  <si>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</si>
  <si>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</si>
  <si>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</si>
  <si>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</si>
  <si>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</si>
  <si>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</si>
  <si>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</si>
  <si>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</si>
  <si>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</si>
  <si>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</si>
  <si>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</si>
  <si>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</si>
  <si>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</si>
  <si>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</si>
  <si>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</si>
  <si>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</si>
  <si>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</si>
  <si>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</si>
  <si>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</si>
  <si>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</si>
  <si>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</si>
  <si>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</si>
  <si>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</si>
  <si>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</si>
  <si>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</si>
  <si>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</si>
  <si>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</si>
  <si>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</si>
  <si>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</si>
  <si>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</si>
  <si>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</si>
  <si>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</si>
  <si>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</si>
  <si>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</si>
  <si>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</si>
  <si>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</si>
  <si>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</si>
  <si>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</si>
  <si>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</si>
  <si>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</si>
  <si>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</si>
  <si>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</si>
  <si>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</si>
  <si>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</si>
  <si>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</si>
  <si>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</si>
  <si>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</si>
  <si>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</si>
  <si>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</si>
  <si>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</si>
  <si>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</si>
  <si>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</si>
  <si>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</si>
  <si>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</si>
  <si>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</si>
  <si>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</si>
  <si>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</si>
  <si>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</si>
  <si>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</si>
  <si>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</si>
  <si>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</si>
  <si>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</si>
  <si>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</si>
  <si>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</si>
  <si>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</si>
  <si>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</si>
  <si>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</si>
  <si>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</si>
  <si>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</si>
  <si>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</si>
  <si>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</si>
  <si>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</si>
  <si>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</si>
  <si>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</si>
  <si>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</si>
  <si>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</si>
  <si>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</si>
  <si>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</si>
  <si>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</si>
  <si>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</si>
  <si>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</si>
  <si>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</si>
  <si>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</si>
  <si>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</si>
  <si>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</si>
  <si>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</si>
  <si>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</si>
  <si>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</si>
  <si>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</si>
  <si>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</si>
  <si>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</si>
  <si>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</si>
  <si>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</si>
  <si>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</si>
  <si>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</si>
  <si>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</si>
  <si>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</si>
  <si>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</si>
  <si>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</si>
  <si>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</si>
  <si>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</si>
  <si>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</si>
  <si>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</si>
  <si>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</si>
  <si>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</si>
  <si>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</si>
  <si>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</si>
  <si>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</si>
  <si>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</si>
  <si>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</si>
  <si>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</si>
  <si>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</si>
  <si>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</si>
  <si>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</si>
  <si>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</si>
  <si>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</si>
  <si>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</si>
  <si>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</si>
  <si>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</si>
  <si>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</si>
  <si>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</si>
  <si>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</si>
  <si>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</si>
  <si>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</si>
  <si>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</si>
  <si>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</si>
  <si>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</si>
  <si>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</si>
  <si>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</si>
  <si>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</si>
  <si>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</si>
  <si>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</si>
  <si>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</si>
  <si>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</si>
  <si>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</si>
  <si>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</si>
  <si>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</si>
  <si>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</si>
  <si>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</si>
  <si>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</si>
  <si>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</si>
  <si>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</si>
  <si>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</si>
  <si>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</si>
  <si>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</si>
  <si>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</si>
  <si>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</si>
  <si>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</si>
  <si>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</si>
  <si>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</si>
  <si>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</si>
  <si>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</si>
  <si>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</si>
  <si>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</si>
  <si>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</si>
  <si>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</si>
  <si>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</si>
  <si>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</si>
  <si>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</si>
  <si>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</si>
  <si>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</si>
  <si>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</si>
  <si>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</si>
  <si>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</si>
  <si>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</si>
  <si>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</si>
  <si>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</si>
  <si>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</si>
  <si>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</si>
  <si>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</si>
  <si>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</si>
  <si>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</si>
  <si>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</si>
  <si>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</si>
  <si>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</si>
  <si>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</si>
  <si>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</si>
  <si>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</si>
  <si>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</si>
  <si>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</si>
  <si>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</si>
  <si>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</si>
  <si>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</si>
  <si>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</si>
  <si>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</si>
  <si>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</si>
  <si>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</si>
  <si>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</si>
  <si>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</si>
  <si>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</si>
  <si>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</si>
  <si>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</si>
  <si>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</si>
  <si>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</si>
  <si>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</si>
  <si>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</si>
  <si>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</si>
  <si>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</si>
  <si>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</si>
  <si>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</si>
  <si>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</si>
  <si>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</si>
  <si>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</si>
  <si>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</si>
  <si>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</si>
  <si>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</si>
  <si>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</si>
  <si>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</si>
  <si>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</si>
  <si>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</si>
  <si>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</si>
  <si>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</si>
  <si>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</si>
  <si>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</si>
  <si>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</si>
  <si>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</si>
  <si>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</si>
  <si>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</si>
  <si>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</si>
  <si>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</si>
  <si>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</si>
  <si>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</si>
  <si>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</si>
  <si>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</si>
  <si>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</si>
  <si>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</si>
  <si>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</si>
  <si>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</si>
  <si>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</si>
  <si>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</si>
  <si>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</si>
  <si>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</si>
  <si>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</si>
  <si>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</si>
  <si>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</si>
  <si>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</si>
  <si>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</si>
  <si>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</si>
  <si>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</si>
  <si>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</si>
  <si>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</si>
  <si>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</si>
  <si>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</si>
  <si>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</si>
  <si>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</si>
  <si>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</si>
  <si>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</si>
  <si>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</si>
  <si>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</si>
  <si>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</si>
  <si>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</si>
  <si>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</si>
  <si>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</si>
  <si>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</si>
  <si>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</si>
  <si>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</si>
  <si>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</si>
  <si>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</si>
  <si>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</si>
  <si>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</si>
  <si>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</si>
  <si>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</si>
  <si>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</si>
  <si>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</si>
  <si>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</si>
  <si>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</si>
  <si>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</si>
  <si>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</si>
  <si>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</si>
  <si>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</si>
  <si>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</si>
  <si>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</si>
  <si>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</si>
  <si>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</si>
  <si>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</si>
  <si>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</si>
  <si>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</si>
  <si>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</si>
  <si>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</si>
  <si>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</si>
  <si>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</si>
  <si>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</si>
  <si>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</si>
  <si>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</si>
  <si>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</si>
  <si>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</si>
  <si>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</si>
  <si>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</si>
  <si>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</si>
  <si>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</si>
  <si>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</si>
  <si>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</si>
  <si>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</si>
  <si>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</si>
  <si>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</si>
  <si>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</si>
  <si>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</si>
  <si>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</si>
  <si>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</si>
  <si>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</si>
  <si>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</si>
  <si>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</si>
  <si>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</si>
  <si>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</si>
  <si>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</si>
  <si>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</si>
  <si>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</si>
  <si>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</si>
  <si>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</si>
  <si>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</si>
  <si>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</si>
  <si>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</si>
  <si>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</si>
  <si>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</si>
  <si>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</si>
  <si>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</si>
  <si>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</si>
  <si>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</si>
  <si>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</si>
  <si>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</si>
  <si>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</si>
  <si>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</si>
  <si>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</si>
  <si>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</si>
  <si>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</si>
  <si>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</si>
  <si>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</si>
  <si>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</si>
  <si>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</si>
  <si>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</si>
  <si>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</si>
  <si>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</si>
  <si>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</si>
  <si>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</si>
  <si>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</si>
  <si>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</si>
  <si>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</si>
  <si>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</si>
  <si>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</si>
  <si>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</si>
  <si>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</si>
  <si>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</si>
  <si>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</si>
  <si>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</si>
  <si>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</si>
  <si>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</si>
  <si>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</si>
  <si>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</si>
  <si>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</si>
  <si>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</si>
  <si>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</si>
  <si>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</si>
  <si>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</si>
  <si>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</si>
  <si>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</si>
  <si>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</si>
  <si>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</si>
  <si>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</si>
  <si>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</si>
  <si>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</si>
  <si>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</si>
  <si>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</si>
  <si>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</si>
  <si>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</si>
  <si>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</si>
  <si>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</si>
  <si>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</si>
  <si>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</si>
  <si>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</si>
  <si>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</si>
  <si>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</si>
  <si>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</si>
  <si>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</si>
  <si>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</si>
  <si>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</si>
  <si>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</si>
  <si>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</si>
  <si>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</si>
  <si>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</si>
  <si>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</si>
  <si>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</si>
  <si>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</si>
  <si>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</si>
  <si>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</si>
  <si>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</si>
  <si>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</si>
  <si>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</si>
  <si>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</si>
  <si>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</si>
  <si>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</si>
  <si>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</si>
  <si>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</si>
  <si>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</si>
  <si>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</si>
  <si>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</si>
  <si>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</si>
  <si>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</si>
  <si>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</si>
  <si>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</si>
  <si>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</si>
  <si>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</si>
  <si>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</si>
  <si>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</si>
  <si>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</si>
  <si>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</si>
  <si>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</si>
  <si>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</si>
  <si>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</si>
  <si>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</si>
  <si>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</si>
  <si>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</si>
  <si>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</si>
  <si>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</si>
  <si>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</si>
  <si>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</si>
  <si>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</si>
  <si>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</si>
  <si>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</si>
  <si>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</si>
  <si>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</si>
  <si>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</si>
  <si>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</si>
  <si>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</si>
  <si>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</si>
  <si>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</si>
  <si>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</si>
  <si>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</si>
  <si>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</si>
  <si>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</si>
  <si>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</si>
  <si>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</si>
  <si>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</si>
  <si>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</si>
  <si>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</si>
  <si>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</si>
  <si>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</si>
  <si>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</si>
  <si>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</si>
  <si>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</si>
  <si>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</si>
  <si>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</si>
  <si>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</si>
  <si>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</si>
  <si>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</si>
  <si>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</si>
  <si>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</si>
  <si>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</si>
  <si>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</si>
  <si>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</si>
  <si>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</si>
  <si>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</si>
  <si>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</si>
  <si>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</si>
  <si>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</si>
  <si>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</si>
  <si>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</si>
  <si>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</si>
  <si>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</si>
  <si>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</si>
  <si>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</si>
  <si>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</si>
  <si>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</si>
  <si>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</si>
  <si>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</si>
  <si>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</si>
  <si>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</si>
  <si>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</si>
  <si>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</si>
  <si>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</si>
  <si>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</si>
  <si>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</si>
  <si>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</si>
  <si>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</si>
  <si>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</si>
  <si>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</si>
  <si>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</si>
  <si>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</si>
  <si>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</si>
  <si>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</si>
  <si>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</si>
  <si>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</si>
  <si>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</si>
  <si>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</si>
  <si>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</si>
  <si>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</si>
  <si>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</si>
  <si>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</si>
  <si>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</si>
  <si>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</si>
  <si>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</si>
  <si>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</si>
  <si>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</si>
  <si>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</si>
  <si>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</si>
  <si>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</si>
  <si>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</si>
  <si>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</si>
  <si>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</si>
  <si>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</si>
  <si>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</si>
  <si>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</si>
  <si>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</si>
  <si>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</si>
  <si>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</si>
  <si>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</si>
  <si>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</si>
  <si>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</si>
  <si>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</si>
  <si>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</si>
  <si>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</si>
  <si>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</si>
  <si>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</si>
  <si>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</si>
  <si>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</si>
  <si>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</si>
  <si>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</si>
  <si>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</si>
  <si>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</si>
  <si>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</si>
  <si>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</si>
  <si>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</si>
  <si>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</si>
  <si>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</si>
  <si>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</si>
  <si>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</si>
  <si>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</si>
  <si>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</si>
  <si>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</si>
  <si>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</si>
  <si>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</si>
  <si>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</si>
  <si>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</si>
  <si>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</si>
  <si>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</si>
  <si>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</si>
  <si>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</si>
  <si>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</si>
  <si>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</si>
  <si>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</si>
  <si>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</si>
  <si>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</si>
  <si>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</si>
  <si>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</si>
  <si>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</si>
  <si>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</si>
  <si>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</si>
  <si>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</si>
  <si>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</si>
  <si>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</si>
  <si>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</si>
  <si>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</si>
  <si>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</si>
  <si>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</si>
  <si>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</si>
  <si>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</si>
  <si>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</si>
  <si>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</si>
  <si>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</si>
  <si>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</si>
  <si>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</si>
  <si>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</si>
  <si>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</si>
  <si>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</si>
  <si>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</si>
  <si>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</si>
  <si>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</si>
  <si>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</si>
  <si>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</si>
  <si>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</si>
  <si>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</si>
  <si>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</si>
  <si>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</si>
  <si>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</si>
  <si>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</si>
  <si>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</si>
  <si>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</si>
  <si>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</si>
  <si>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</si>
  <si>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</si>
  <si>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</si>
  <si>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</si>
  <si>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</si>
  <si>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</si>
  <si>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</si>
  <si>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</si>
  <si>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</si>
  <si>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</si>
  <si>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</si>
  <si>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</si>
  <si>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</si>
  <si>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</si>
  <si>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</si>
  <si>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</si>
  <si>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</si>
  <si>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</si>
  <si>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</si>
  <si>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</si>
  <si>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</si>
  <si>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</si>
  <si>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</si>
  <si>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</si>
  <si>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</si>
  <si>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</si>
  <si>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</si>
  <si>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</si>
  <si>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</si>
  <si>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</si>
  <si>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</si>
  <si>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</si>
  <si>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</si>
  <si>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</si>
  <si>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</si>
  <si>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</si>
  <si>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</si>
  <si>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</si>
  <si>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</si>
  <si>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</si>
  <si>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</si>
  <si>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</si>
  <si>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</si>
  <si>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</si>
  <si>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</si>
  <si>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</si>
  <si>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</si>
  <si>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</si>
  <si>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</si>
  <si>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</si>
  <si>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</si>
  <si>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</si>
  <si>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</si>
  <si>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</si>
  <si>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</si>
  <si>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</si>
  <si>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</si>
  <si>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</si>
  <si>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</si>
  <si>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</si>
  <si>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</si>
  <si>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</si>
  <si>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</si>
  <si>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</si>
  <si>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</si>
  <si>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</si>
  <si>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</si>
  <si>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</si>
  <si>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</si>
  <si>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</si>
  <si>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</si>
  <si>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</si>
  <si>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</si>
  <si>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</si>
  <si>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</si>
  <si>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</si>
  <si>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</si>
  <si>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</si>
  <si>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</si>
  <si>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</si>
  <si>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</si>
  <si>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</si>
  <si>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</si>
  <si>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</si>
  <si>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</si>
  <si>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</si>
  <si>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</si>
  <si>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</si>
  <si>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</si>
  <si>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</si>
  <si>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</si>
  <si>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</si>
  <si>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</si>
  <si>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</si>
  <si>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</si>
  <si>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</si>
  <si>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</si>
  <si>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</si>
  <si>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</si>
  <si>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</si>
  <si>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</si>
  <si>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</si>
  <si>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</si>
  <si>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</si>
  <si>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</si>
  <si>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</si>
  <si>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</si>
  <si>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</si>
  <si>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</si>
  <si>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</si>
  <si>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</si>
  <si>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</si>
  <si>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</si>
  <si>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</si>
  <si>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</si>
  <si>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</si>
  <si>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</si>
  <si>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</si>
  <si>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</si>
  <si>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</si>
  <si>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</si>
  <si>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</si>
  <si>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</si>
  <si>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</si>
  <si>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</si>
  <si>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</si>
  <si>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</si>
  <si>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</si>
  <si>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</si>
  <si>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</si>
  <si>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</si>
  <si>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</si>
  <si>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</si>
  <si>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</si>
  <si>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</si>
  <si>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</si>
  <si>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</si>
  <si>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</si>
  <si>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</si>
  <si>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</si>
  <si>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</si>
  <si>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</si>
  <si>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</si>
  <si>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</si>
  <si>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</si>
  <si>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</si>
  <si>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</si>
  <si>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</si>
  <si>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</si>
  <si>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</si>
  <si>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</si>
  <si>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</si>
  <si>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</si>
  <si>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</si>
  <si>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</si>
  <si>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</si>
  <si>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</si>
  <si>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</si>
  <si>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</si>
  <si>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</si>
  <si>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</si>
  <si>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</si>
  <si>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</si>
  <si>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</si>
  <si>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</si>
  <si>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</si>
  <si>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</si>
  <si>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</si>
  <si>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</si>
  <si>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</si>
  <si>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</si>
  <si>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</si>
  <si>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</si>
  <si>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</si>
  <si>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</si>
  <si>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</si>
  <si>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</si>
  <si>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</si>
  <si>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</si>
  <si>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</si>
  <si>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</si>
  <si>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</si>
  <si>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</si>
  <si>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</si>
  <si>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</si>
  <si>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</si>
  <si>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</si>
  <si>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</si>
  <si>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</si>
  <si>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</si>
  <si>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</si>
  <si>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</si>
  <si>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</si>
  <si>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</si>
  <si>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</si>
  <si>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</si>
  <si>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</si>
  <si>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</si>
  <si>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</si>
  <si>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</si>
  <si>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</si>
  <si>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</si>
  <si>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</si>
  <si>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</si>
  <si>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</si>
  <si>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</si>
  <si>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</si>
  <si>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</si>
  <si>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</si>
  <si>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</si>
  <si>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</si>
  <si>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</si>
  <si>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</si>
  <si>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</si>
  <si>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</si>
  <si>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</si>
  <si>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</si>
  <si>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</si>
  <si>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</si>
  <si>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</si>
  <si>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</si>
  <si>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</si>
  <si>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</si>
  <si>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</si>
  <si>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</si>
  <si>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</si>
  <si>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</si>
  <si>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</si>
  <si>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</si>
  <si>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</si>
  <si>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</si>
  <si>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</si>
  <si>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</si>
  <si>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</si>
  <si>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</si>
  <si>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</si>
  <si>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</si>
  <si>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</si>
  <si>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</si>
  <si>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</si>
  <si>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</si>
  <si>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</si>
  <si>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</si>
  <si>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</si>
  <si>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</si>
  <si>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</si>
  <si>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</si>
  <si>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</si>
  <si>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</si>
  <si>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</si>
  <si>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</si>
  <si>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</si>
  <si>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</si>
  <si>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</si>
  <si>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</si>
  <si>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</si>
  <si>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</si>
  <si>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</si>
  <si>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</si>
  <si>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</si>
  <si>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</si>
  <si>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</si>
  <si>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</si>
  <si>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</si>
  <si>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</si>
  <si>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</si>
  <si>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</si>
  <si>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</si>
  <si>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</si>
  <si>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</si>
  <si>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</si>
  <si>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</si>
  <si>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</si>
  <si>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</si>
  <si>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</si>
  <si>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</si>
  <si>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</si>
  <si>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</si>
  <si>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</si>
  <si>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</si>
  <si>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</si>
  <si>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</si>
  <si>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</si>
  <si>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</si>
  <si>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</si>
  <si>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</si>
  <si>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</si>
  <si>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</si>
  <si>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</si>
  <si>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</si>
  <si>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</si>
  <si>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</si>
  <si>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</si>
  <si>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</si>
  <si>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</si>
  <si>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</si>
  <si>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</si>
  <si>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</si>
  <si>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</si>
  <si>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</si>
  <si>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</si>
  <si>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</si>
  <si>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</si>
  <si>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</si>
  <si>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</si>
  <si>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</si>
  <si>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</si>
  <si>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</si>
  <si>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</si>
  <si>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</si>
  <si>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</si>
  <si>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</si>
  <si>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</si>
  <si>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</si>
  <si>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</si>
  <si>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</si>
  <si>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</si>
  <si>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</si>
  <si>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</si>
  <si>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</si>
  <si>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</si>
  <si>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</si>
  <si>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</si>
  <si>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</si>
  <si>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</si>
  <si>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</si>
  <si>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</si>
  <si>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</si>
  <si>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</si>
  <si>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</si>
  <si>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</si>
  <si>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</si>
  <si>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</si>
  <si>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</si>
  <si>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</si>
  <si>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</si>
  <si>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</si>
  <si>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</si>
  <si>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</si>
  <si>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</si>
  <si>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</si>
  <si>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</si>
  <si>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</si>
  <si>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</si>
  <si>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</si>
  <si>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</si>
  <si>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</si>
  <si>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</si>
  <si>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</si>
  <si>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</si>
  <si>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</si>
  <si>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</si>
  <si>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</si>
  <si>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</si>
  <si>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</si>
  <si>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</si>
  <si>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</si>
  <si>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</si>
  <si>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</si>
  <si>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</si>
  <si>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</si>
  <si>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</si>
  <si>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</si>
  <si>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</si>
  <si>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</si>
  <si>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</si>
  <si>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</si>
  <si>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</si>
  <si>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</si>
  <si>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</si>
  <si>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</si>
  <si>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</si>
  <si>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</si>
  <si>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</si>
  <si>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</si>
  <si>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</si>
  <si>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</si>
  <si>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</si>
  <si>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</si>
  <si>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</si>
  <si>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</si>
  <si>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</si>
  <si>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</si>
  <si>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</si>
  <si>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</si>
  <si>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</si>
  <si>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</si>
  <si>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</si>
  <si>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</si>
  <si>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</si>
  <si>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</si>
  <si>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</si>
  <si>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</si>
  <si>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</si>
  <si>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</si>
  <si>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</si>
  <si>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</si>
  <si>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</si>
  <si>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</si>
  <si>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</si>
  <si>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</si>
  <si>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</si>
  <si>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</si>
  <si>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</si>
  <si>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</si>
  <si>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</si>
  <si>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</si>
  <si>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</si>
  <si>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</si>
  <si>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</si>
  <si>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</si>
  <si>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</si>
  <si>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</si>
  <si>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</si>
  <si>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</si>
  <si>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</si>
  <si>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</si>
  <si>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</si>
  <si>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</si>
  <si>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</si>
  <si>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</si>
  <si>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</si>
  <si>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</si>
  <si>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</si>
  <si>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</si>
  <si>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</si>
  <si>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</si>
  <si>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</si>
  <si>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</si>
  <si>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</si>
  <si>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</si>
  <si>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</si>
  <si>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</si>
  <si>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</si>
  <si>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</si>
  <si>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</si>
  <si>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</si>
  <si>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</si>
  <si>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</si>
  <si>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</si>
  <si>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</si>
  <si>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</si>
  <si>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</si>
  <si>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</si>
  <si>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</si>
  <si>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</si>
  <si>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</si>
  <si>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</si>
  <si>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</si>
  <si>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</si>
  <si>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</si>
  <si>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</si>
  <si>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</si>
  <si>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</si>
  <si>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</si>
  <si>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</si>
  <si>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</si>
  <si>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</si>
  <si>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</si>
  <si>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</si>
  <si>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</si>
  <si>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</si>
  <si>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</si>
  <si>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</si>
  <si>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</si>
  <si>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</si>
  <si>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</si>
  <si>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</si>
  <si>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</si>
  <si>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</si>
  <si>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</si>
  <si>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</si>
  <si>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</si>
  <si>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</si>
  <si>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</si>
  <si>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</si>
  <si>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</si>
  <si>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</si>
  <si>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</si>
  <si>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</si>
  <si>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</si>
  <si>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</si>
  <si>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</si>
  <si>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</si>
  <si>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</si>
  <si>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</si>
  <si>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</si>
  <si>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</si>
  <si>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</si>
  <si>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</si>
  <si>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</si>
  <si>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</si>
  <si>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</si>
  <si>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</si>
  <si>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</si>
  <si>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</si>
  <si>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</si>
  <si>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</si>
  <si>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</si>
  <si>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</si>
  <si>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</si>
  <si>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</si>
  <si>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</si>
  <si>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</si>
  <si>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</si>
  <si>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</si>
  <si>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</si>
  <si>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</si>
  <si>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</si>
  <si>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</si>
  <si>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</si>
  <si>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</si>
  <si>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</si>
  <si>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</si>
  <si>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</si>
  <si>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</si>
  <si>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</si>
  <si>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</si>
  <si>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</si>
  <si>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</si>
  <si>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</si>
  <si>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</si>
  <si>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</si>
  <si>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</si>
  <si>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</si>
  <si>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</si>
  <si>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</si>
  <si>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</si>
  <si>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</si>
  <si>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</si>
  <si>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</si>
  <si>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</si>
  <si>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</si>
  <si>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</si>
  <si>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</si>
  <si>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</si>
  <si>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</si>
  <si>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</si>
  <si>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</si>
  <si>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</si>
  <si>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</si>
  <si>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</si>
  <si>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</si>
  <si>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</si>
  <si>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</si>
  <si>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</si>
  <si>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</si>
  <si>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</si>
  <si>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</si>
  <si>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</si>
  <si>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</si>
  <si>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</si>
  <si>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</si>
  <si>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</si>
  <si>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</si>
  <si>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</si>
  <si>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</si>
  <si>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</si>
  <si>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</si>
  <si>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</si>
  <si>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</si>
  <si>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</si>
  <si>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</si>
  <si>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</si>
  <si>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</si>
  <si>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</si>
  <si>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</si>
  <si>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</si>
  <si>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</si>
  <si>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</si>
  <si>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</si>
  <si>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</si>
  <si>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</si>
  <si>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</si>
  <si>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</si>
  <si>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</si>
  <si>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</si>
  <si>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</si>
  <si>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</si>
  <si>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</si>
  <si>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</si>
  <si>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</si>
  <si>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</si>
  <si>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</si>
  <si>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</si>
  <si>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</si>
  <si>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</si>
  <si>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</si>
  <si>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</si>
  <si>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</si>
  <si>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</si>
  <si>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</si>
  <si>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</si>
  <si>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</si>
  <si>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</si>
  <si>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</si>
  <si>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</si>
  <si>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</si>
  <si>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</si>
  <si>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</si>
  <si>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</si>
  <si>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</si>
  <si>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</si>
  <si>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</si>
  <si>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</si>
  <si>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</si>
  <si>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</si>
  <si>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</si>
  <si>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</si>
  <si>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</si>
  <si>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</si>
  <si>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</si>
  <si>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</si>
  <si>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</si>
  <si>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</si>
  <si>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</si>
  <si>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</si>
  <si>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</si>
  <si>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</si>
  <si>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</si>
  <si>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</si>
  <si>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</si>
  <si>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</si>
  <si>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</si>
  <si>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</si>
  <si>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</si>
  <si>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</si>
  <si>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</si>
  <si>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</si>
  <si>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</si>
  <si>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</si>
  <si>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</si>
  <si>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</si>
  <si>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</si>
  <si>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</si>
  <si>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</si>
  <si>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</si>
  <si>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</si>
  <si>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</si>
  <si>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</si>
  <si>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</si>
  <si>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</si>
  <si>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</si>
  <si>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</si>
  <si>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</si>
  <si>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</si>
  <si>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</si>
  <si>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</si>
  <si>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</si>
  <si>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</si>
  <si>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</si>
  <si>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</si>
  <si>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</si>
  <si>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</si>
  <si>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</si>
  <si>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</si>
  <si>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</si>
  <si>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</si>
  <si>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</si>
  <si>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</si>
  <si>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</si>
  <si>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</si>
  <si>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</si>
  <si>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</si>
  <si>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</si>
  <si>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</si>
  <si>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</si>
  <si>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</si>
  <si>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</si>
  <si>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</si>
  <si>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</si>
  <si>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</si>
  <si>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</si>
  <si>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</si>
  <si>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</si>
  <si>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</si>
  <si>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</si>
  <si>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</si>
  <si>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</si>
  <si>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</si>
  <si>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</si>
  <si>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</si>
  <si>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</si>
  <si>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</si>
  <si>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</si>
  <si>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</si>
  <si>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</si>
  <si>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</si>
  <si>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</si>
  <si>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</si>
  <si>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</si>
  <si>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</si>
  <si>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</si>
  <si>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</si>
  <si>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</si>
  <si>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</si>
  <si>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</si>
  <si>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</si>
  <si>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</si>
  <si>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</si>
  <si>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</si>
  <si>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</si>
  <si>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</si>
  <si>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</si>
  <si>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</si>
  <si>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</si>
  <si>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</si>
  <si>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</si>
  <si>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</si>
  <si>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</si>
  <si>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</si>
  <si>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</si>
  <si>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</si>
  <si>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</si>
  <si>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</si>
  <si>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</si>
  <si>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</si>
  <si>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</si>
  <si>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</si>
  <si>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</si>
  <si>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</si>
  <si>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</si>
  <si>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</si>
  <si>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</si>
  <si>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</si>
  <si>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</si>
  <si>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</si>
  <si>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</si>
  <si>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</si>
  <si>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</si>
  <si>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</si>
  <si>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</si>
  <si>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</si>
  <si>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</si>
  <si>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</si>
  <si>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</si>
  <si>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</si>
  <si>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</si>
  <si>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</si>
  <si>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</si>
  <si>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</si>
  <si>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</si>
  <si>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</si>
  <si>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</si>
  <si>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</si>
  <si>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</si>
  <si>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</si>
  <si>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</si>
  <si>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</si>
  <si>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</si>
  <si>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</si>
  <si>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</si>
  <si>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</si>
  <si>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</si>
  <si>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</si>
  <si>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</si>
  <si>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</si>
  <si>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</si>
  <si>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</si>
  <si>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</si>
  <si>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</si>
  <si>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</si>
  <si>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</si>
  <si>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</si>
  <si>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</si>
  <si>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</si>
  <si>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</si>
  <si>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</si>
  <si>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</si>
  <si>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</si>
  <si>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</si>
  <si>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</si>
  <si>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</si>
  <si>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</si>
  <si>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</si>
  <si>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</si>
  <si>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</si>
  <si>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</si>
  <si>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</si>
  <si>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</si>
  <si>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</si>
  <si>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</si>
  <si>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</si>
  <si>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</si>
  <si>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</si>
  <si>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</si>
  <si>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</si>
  <si>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</si>
  <si>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</si>
  <si>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</si>
  <si>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</si>
  <si>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</si>
  <si>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</si>
  <si>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</si>
  <si>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</si>
  <si>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</si>
  <si>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</si>
  <si>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</si>
  <si>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</si>
  <si>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</si>
  <si>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</si>
  <si>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</si>
  <si>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</si>
  <si>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</si>
  <si>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</si>
  <si>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</si>
  <si>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</si>
  <si>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</si>
  <si>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</si>
  <si>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</si>
  <si>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</si>
  <si>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</si>
  <si>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</si>
  <si>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</si>
  <si>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</si>
  <si>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</si>
  <si>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</si>
  <si>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</si>
  <si>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</si>
  <si>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</si>
  <si>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</si>
  <si>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</si>
  <si>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</si>
  <si>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</si>
  <si>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</si>
  <si>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</si>
  <si>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</si>
  <si>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</si>
  <si>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</si>
  <si>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</si>
  <si>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</si>
  <si>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</si>
  <si>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</si>
  <si>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</si>
  <si>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</si>
  <si>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</si>
  <si>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</si>
  <si>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</si>
  <si>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</si>
  <si>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</si>
  <si>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</si>
  <si>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</si>
  <si>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</si>
  <si>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</si>
  <si>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</si>
  <si>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</si>
  <si>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</si>
  <si>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</si>
  <si>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</si>
  <si>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</si>
  <si>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</si>
  <si>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</si>
  <si>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</si>
  <si>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</si>
  <si>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</si>
  <si>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</si>
  <si>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</si>
  <si>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</si>
  <si>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</si>
  <si>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</si>
  <si>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</si>
  <si>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</si>
  <si>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</si>
  <si>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</si>
  <si>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</si>
  <si>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</si>
  <si>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</si>
  <si>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</si>
  <si>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</si>
  <si>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</si>
  <si>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</si>
  <si>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</si>
  <si>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</si>
  <si>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</si>
  <si>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</si>
  <si>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</si>
  <si>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</si>
  <si>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</si>
  <si>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</si>
  <si>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</si>
  <si>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</si>
  <si>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</si>
  <si>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</si>
  <si>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</si>
  <si>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</si>
  <si>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</si>
  <si>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</si>
  <si>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</si>
  <si>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</si>
  <si>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</si>
  <si>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</si>
  <si>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</si>
  <si>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</si>
  <si>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</si>
  <si>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</si>
  <si>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</si>
  <si>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</si>
  <si>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</si>
  <si>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</si>
  <si>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</si>
  <si>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</si>
  <si>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</si>
  <si>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</si>
  <si>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</si>
  <si>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</si>
  <si>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</si>
  <si>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</si>
  <si>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</si>
  <si>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</si>
  <si>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</si>
  <si>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</si>
  <si>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</si>
  <si>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</si>
  <si>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</si>
  <si>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</si>
  <si>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</si>
  <si>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</si>
  <si>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</si>
  <si>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</si>
  <si>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</si>
  <si>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</si>
  <si>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</si>
  <si>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</si>
  <si>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</si>
  <si>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</si>
  <si>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</si>
  <si>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</si>
  <si>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</si>
  <si>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</si>
  <si>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</si>
  <si>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</si>
  <si>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</si>
  <si>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</si>
  <si>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</si>
  <si>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</si>
  <si>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</si>
  <si>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</si>
  <si>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</si>
  <si>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</si>
  <si>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</si>
  <si>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</si>
  <si>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</si>
  <si>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</si>
  <si>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</si>
  <si>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</si>
  <si>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</si>
  <si>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</si>
  <si>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</si>
  <si>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</si>
  <si>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</si>
  <si>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</si>
  <si>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</si>
  <si>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</si>
  <si>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</si>
  <si>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</si>
  <si>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</si>
  <si>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</si>
  <si>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</si>
  <si>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</si>
  <si>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</si>
  <si>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</si>
  <si>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</si>
  <si>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</si>
  <si>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</si>
  <si>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</si>
  <si>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</si>
  <si>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</si>
  <si>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</si>
  <si>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</si>
  <si>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</si>
  <si>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</si>
  <si>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</si>
  <si>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</si>
  <si>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</si>
  <si>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</si>
  <si>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</si>
  <si>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</si>
  <si>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</si>
  <si>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</si>
  <si>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</si>
  <si>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</si>
  <si>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</si>
  <si>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</si>
  <si>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</si>
  <si>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</si>
  <si>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</si>
  <si>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</si>
  <si>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</si>
  <si>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</si>
  <si>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</si>
  <si>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</si>
  <si>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</si>
  <si>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</si>
  <si>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</si>
  <si>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</si>
  <si>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</si>
  <si>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</si>
  <si>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</si>
  <si>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</si>
  <si>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</si>
  <si>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</si>
  <si>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</si>
  <si>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</si>
  <si>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</si>
  <si>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</si>
  <si>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</si>
  <si>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</si>
  <si>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</si>
  <si>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</si>
  <si>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</si>
  <si>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</si>
  <si>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</si>
  <si>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</si>
  <si>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</si>
  <si>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</si>
  <si>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</si>
  <si>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</si>
  <si>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</si>
  <si>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</si>
  <si>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</si>
  <si>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</si>
  <si>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</si>
  <si>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</si>
  <si>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</si>
  <si>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</si>
  <si>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</si>
  <si>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</si>
  <si>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</si>
  <si>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</si>
  <si>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</si>
  <si>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</si>
  <si>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</si>
  <si>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</si>
  <si>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</si>
  <si>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</si>
  <si>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</si>
  <si>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</si>
  <si>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</si>
  <si>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</si>
  <si>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</si>
  <si>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</si>
  <si>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</si>
  <si>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</si>
  <si>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</si>
  <si>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</si>
  <si>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</si>
  <si>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</si>
  <si>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</si>
  <si>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</si>
  <si>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</si>
  <si>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</si>
  <si>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</si>
  <si>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</si>
  <si>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</si>
  <si>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</si>
  <si>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</si>
  <si>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</si>
  <si>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</si>
  <si>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</si>
  <si>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</si>
  <si>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</si>
  <si>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</si>
  <si>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</si>
  <si>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</si>
  <si>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</si>
  <si>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</si>
  <si>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</si>
  <si>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</si>
  <si>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</si>
  <si>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</si>
  <si>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</si>
  <si>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</si>
  <si>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</si>
  <si>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</si>
  <si>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</si>
  <si>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</si>
  <si>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</si>
  <si>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</si>
  <si>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</si>
  <si>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</si>
  <si>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</si>
  <si>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</si>
  <si>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</si>
  <si>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</si>
  <si>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</si>
  <si>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</si>
  <si>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</si>
  <si>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</si>
  <si>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</si>
  <si>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</si>
  <si>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</si>
  <si>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</si>
  <si>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</si>
  <si>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</si>
  <si>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</si>
  <si>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</si>
  <si>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</si>
  <si>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</si>
  <si>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</si>
  <si>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</si>
  <si>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</si>
  <si>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</si>
  <si>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</si>
  <si>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</si>
  <si>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</si>
  <si>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</si>
  <si>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</si>
  <si>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</si>
  <si>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</si>
  <si>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</si>
  <si>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</si>
  <si>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</si>
  <si>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</si>
  <si>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</si>
  <si>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</si>
  <si>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</si>
  <si>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</si>
  <si>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</si>
  <si>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</si>
  <si>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</si>
  <si>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</si>
  <si>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</si>
  <si>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</si>
  <si>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</si>
  <si>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</si>
  <si>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</si>
  <si>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</si>
  <si>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</si>
  <si>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</si>
  <si>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</si>
  <si>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</si>
  <si>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</si>
  <si>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</si>
  <si>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</si>
  <si>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</si>
  <si>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</si>
  <si>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</si>
  <si>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</si>
  <si>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</si>
  <si>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</si>
  <si>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</si>
  <si>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</si>
  <si>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</si>
  <si>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</si>
  <si>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</si>
  <si>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</si>
  <si>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</si>
  <si>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</si>
  <si>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</si>
  <si>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</si>
  <si>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</si>
  <si>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</si>
  <si>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</si>
  <si>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</si>
  <si>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</si>
  <si>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</si>
  <si>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</si>
  <si>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</si>
  <si>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</si>
  <si>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</si>
  <si>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</si>
  <si>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</si>
  <si>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</si>
  <si>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</si>
  <si>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</si>
  <si>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</si>
  <si>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</si>
  <si>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</si>
  <si>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</si>
  <si>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</si>
  <si>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</si>
  <si>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</si>
  <si>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</si>
  <si>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</si>
  <si>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</si>
  <si>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</si>
  <si>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</si>
  <si>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</si>
  <si>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</si>
  <si>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</si>
  <si>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</si>
  <si>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</si>
  <si>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</si>
  <si>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</si>
  <si>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</si>
  <si>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</si>
  <si>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</si>
  <si>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</si>
  <si>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</si>
  <si>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</si>
  <si>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</si>
  <si>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</si>
  <si>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</si>
  <si>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</si>
  <si>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</si>
  <si>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</si>
  <si>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</si>
  <si>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</si>
  <si>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</si>
  <si>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</si>
  <si>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</si>
  <si>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</si>
  <si>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</si>
  <si>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</si>
  <si>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</si>
  <si>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</si>
  <si>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</si>
  <si>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</si>
  <si>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</si>
  <si>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</si>
  <si>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</si>
  <si>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</si>
  <si>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</si>
  <si>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</si>
  <si>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</si>
  <si>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</si>
  <si>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</si>
  <si>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</si>
  <si>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</si>
  <si>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</si>
  <si>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</si>
  <si>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</si>
  <si>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</si>
  <si>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</si>
  <si>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</si>
  <si>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</si>
  <si>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</si>
  <si>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</si>
  <si>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</si>
  <si>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</si>
  <si>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</si>
  <si>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</si>
  <si>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</si>
  <si>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</si>
  <si>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</si>
  <si>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</si>
  <si>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</si>
  <si>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</si>
  <si>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</si>
  <si>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</si>
  <si>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</si>
  <si>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</si>
  <si>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</si>
  <si>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</si>
  <si>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</si>
  <si>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</si>
  <si>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</si>
  <si>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</si>
  <si>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</si>
  <si>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</si>
  <si>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</si>
  <si>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</si>
  <si>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</si>
  <si>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</si>
  <si>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</si>
  <si>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</si>
  <si>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</si>
  <si>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</si>
  <si>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</si>
  <si>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</si>
  <si>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</si>
  <si>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</si>
  <si>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</si>
  <si>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</si>
  <si>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</si>
  <si>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</si>
  <si>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</si>
  <si>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</si>
  <si>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</si>
  <si>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</si>
  <si>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</si>
  <si>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</si>
  <si>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</si>
  <si>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</si>
  <si>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</si>
  <si>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</si>
  <si>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</si>
  <si>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</si>
  <si>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</si>
  <si>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</si>
  <si>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</si>
  <si>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</si>
  <si>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</si>
  <si>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</si>
  <si>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</si>
  <si>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</si>
  <si>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</si>
  <si>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</si>
  <si>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</si>
  <si>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</si>
  <si>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</si>
  <si>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</si>
  <si>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</si>
  <si>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</si>
  <si>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</si>
  <si>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</si>
  <si>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</si>
  <si>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</si>
  <si>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</si>
  <si>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</si>
  <si>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</si>
  <si>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</si>
  <si>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</si>
  <si>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</si>
  <si>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</si>
  <si>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</si>
  <si>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</si>
  <si>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</si>
  <si>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</si>
  <si>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</si>
  <si>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</si>
  <si>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</si>
  <si>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</si>
  <si>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</si>
  <si>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</si>
  <si>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</si>
  <si>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</si>
  <si>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</si>
  <si>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</si>
  <si>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</si>
  <si>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</si>
  <si>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</si>
  <si>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</si>
  <si>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</si>
  <si>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</si>
  <si>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</si>
  <si>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</si>
  <si>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</si>
  <si>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</si>
  <si>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</si>
  <si>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</si>
  <si>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</si>
  <si>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</si>
  <si>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</si>
  <si>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</si>
  <si>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</si>
  <si>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</si>
  <si>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</si>
  <si>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</si>
  <si>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</si>
  <si>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</si>
  <si>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</si>
  <si>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</si>
  <si>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</si>
  <si>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</si>
  <si>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</si>
  <si>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</si>
  <si>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</si>
  <si>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</si>
  <si>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</si>
  <si>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</si>
  <si>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</si>
  <si>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</si>
  <si>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</si>
  <si>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</si>
  <si>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</si>
  <si>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</si>
  <si>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</si>
  <si>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</si>
  <si>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</si>
  <si>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</si>
  <si>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</si>
  <si>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</si>
  <si>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</si>
  <si>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</si>
  <si>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</si>
  <si>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</si>
  <si>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</si>
  <si>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</si>
  <si>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</si>
  <si>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</si>
  <si>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</si>
  <si>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</si>
  <si>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</si>
  <si>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</si>
  <si>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</si>
  <si>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</si>
  <si>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</si>
  <si>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</si>
  <si>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</si>
  <si>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</si>
  <si>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</si>
  <si>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</si>
  <si>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</si>
  <si>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</si>
  <si>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</si>
  <si>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</si>
  <si>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</si>
  <si>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</si>
  <si>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</si>
  <si>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</si>
  <si>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</si>
  <si>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</si>
  <si>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</si>
  <si>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</si>
  <si>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</si>
  <si>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</si>
  <si>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</si>
  <si>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</si>
  <si>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</si>
  <si>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</si>
  <si>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</si>
  <si>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</si>
  <si>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</si>
  <si>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</si>
  <si>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</si>
  <si>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</si>
  <si>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</si>
  <si>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</si>
  <si>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</si>
  <si>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</si>
  <si>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</si>
  <si>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</si>
  <si>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</si>
  <si>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</si>
  <si>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</si>
  <si>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</si>
  <si>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</si>
  <si>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</si>
  <si>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</si>
  <si>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</si>
  <si>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</si>
  <si>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</si>
  <si>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</si>
  <si>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</si>
  <si>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</si>
  <si>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</si>
  <si>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</si>
  <si>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</si>
  <si>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</si>
  <si>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</si>
  <si>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</si>
  <si>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</si>
  <si>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</si>
  <si>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</si>
  <si>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</si>
  <si>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</si>
  <si>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</si>
  <si>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</si>
  <si>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</si>
  <si>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</si>
  <si>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</si>
  <si>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</si>
  <si>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</si>
  <si>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</si>
  <si>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</si>
  <si>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</si>
  <si>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</si>
  <si>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</si>
  <si>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</si>
  <si>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</si>
  <si>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</si>
  <si>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</si>
  <si>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</si>
  <si>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</si>
  <si>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</si>
  <si>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</si>
  <si>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</si>
  <si>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</si>
  <si>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</si>
  <si>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</si>
  <si>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</si>
  <si>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</si>
  <si>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</si>
  <si>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</si>
  <si>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</si>
  <si>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</si>
  <si>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</si>
  <si>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</si>
  <si>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</si>
  <si>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</si>
  <si>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</si>
  <si>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</si>
  <si>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</si>
  <si>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</si>
  <si>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</si>
  <si>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</si>
  <si>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</si>
  <si>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</si>
  <si>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</si>
  <si>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</si>
  <si>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</si>
  <si>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</si>
  <si>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</si>
  <si>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</si>
  <si>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</si>
  <si>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</si>
  <si>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</si>
  <si>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</si>
  <si>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</si>
  <si>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</si>
  <si>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</si>
  <si>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</si>
  <si>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</si>
  <si>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</si>
  <si>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</si>
  <si>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</si>
  <si>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</si>
  <si>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</si>
  <si>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</si>
  <si>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</si>
  <si>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</si>
  <si>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</si>
  <si>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</si>
  <si>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</si>
  <si>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</si>
  <si>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</si>
  <si>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</si>
  <si>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</si>
  <si>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</si>
  <si>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</si>
  <si>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</si>
  <si>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</si>
  <si>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</si>
  <si>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</si>
  <si>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</si>
  <si>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</si>
  <si>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</si>
  <si>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</si>
  <si>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</si>
  <si>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</si>
  <si>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</si>
  <si>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</si>
  <si>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</si>
  <si>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</si>
  <si>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</si>
  <si>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</si>
  <si>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</si>
  <si>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</si>
  <si>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</si>
  <si>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</si>
  <si>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</si>
  <si>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</si>
  <si>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</si>
  <si>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</si>
  <si>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</si>
  <si>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</si>
  <si>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</si>
  <si>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</si>
  <si>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</si>
  <si>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</si>
  <si>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</si>
  <si>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</si>
  <si>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</si>
  <si>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</si>
  <si>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</si>
  <si>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</si>
  <si>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</si>
  <si>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</si>
  <si>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</si>
  <si>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</si>
  <si>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</si>
  <si>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</si>
  <si>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</si>
  <si>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</si>
  <si>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</si>
  <si>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</si>
  <si>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</si>
  <si>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</si>
  <si>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</si>
  <si>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</si>
  <si>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</si>
  <si>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</si>
  <si>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</si>
  <si>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</si>
  <si>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</si>
  <si>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</si>
  <si>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</si>
  <si>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</si>
  <si>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</si>
  <si>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</si>
  <si>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</si>
  <si>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</si>
  <si>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</si>
  <si>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</si>
  <si>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</si>
  <si>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</si>
  <si>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</si>
  <si>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</si>
  <si>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</si>
  <si>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</si>
  <si>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</si>
  <si>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</si>
  <si>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</si>
  <si>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</si>
  <si>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</si>
  <si>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</si>
  <si>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</si>
  <si>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</si>
  <si>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</si>
  <si>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</si>
  <si>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</si>
  <si>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</si>
  <si>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</si>
  <si>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</si>
  <si>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</si>
  <si>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</si>
  <si>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</si>
  <si>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</si>
  <si>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</si>
  <si>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</si>
  <si>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</si>
  <si>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</si>
  <si>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</si>
  <si>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</si>
  <si>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</si>
  <si>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</si>
  <si>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</si>
  <si>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</si>
  <si>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</si>
  <si>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</si>
  <si>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</si>
  <si>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</si>
  <si>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</si>
  <si>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</si>
  <si>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</si>
  <si>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</si>
  <si>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</si>
  <si>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</si>
  <si>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</si>
  <si>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</si>
  <si>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</si>
  <si>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</si>
  <si>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</si>
  <si>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</si>
  <si>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</si>
  <si>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</si>
  <si>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</si>
  <si>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</si>
  <si>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</si>
  <si>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</si>
  <si>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</si>
  <si>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</si>
  <si>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</si>
  <si>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</si>
  <si>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</si>
  <si>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</si>
  <si>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</si>
  <si>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</si>
  <si>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</si>
  <si>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</si>
  <si>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</si>
  <si>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</si>
  <si>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</si>
  <si>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</si>
  <si>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</si>
  <si>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</si>
  <si>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</si>
  <si>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</si>
  <si>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</si>
  <si>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</si>
  <si>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</si>
  <si>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</si>
  <si>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</si>
  <si>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</si>
  <si>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</si>
  <si>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</si>
  <si>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</si>
  <si>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</si>
  <si>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</si>
  <si>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</si>
  <si>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</si>
  <si>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</si>
  <si>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</si>
  <si>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</si>
  <si>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</si>
  <si>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</si>
  <si>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</si>
  <si>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</si>
  <si>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</si>
  <si>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</si>
  <si>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</si>
  <si>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</si>
  <si>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</si>
  <si>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</si>
  <si>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</si>
  <si>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</si>
  <si>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</si>
  <si>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</si>
  <si>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</si>
  <si>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</si>
  <si>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</si>
  <si>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</si>
  <si>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</si>
  <si>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</si>
  <si>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</si>
  <si>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</si>
  <si>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</si>
  <si>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</si>
  <si>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</si>
  <si>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</si>
  <si>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</si>
  <si>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</si>
  <si>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</si>
  <si>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</si>
  <si>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</si>
  <si>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</si>
  <si>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</si>
  <si>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</si>
  <si>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</si>
  <si>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</si>
  <si>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</si>
  <si>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</si>
  <si>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</si>
  <si>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</si>
  <si>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</si>
  <si>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</si>
  <si>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</si>
  <si>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</si>
  <si>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</si>
  <si>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</si>
  <si>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</si>
  <si>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</si>
  <si>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</si>
  <si>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</si>
  <si>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</si>
  <si>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</si>
  <si>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</si>
  <si>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</si>
  <si>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</si>
  <si>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</si>
  <si>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</si>
  <si>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</si>
  <si>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</si>
  <si>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</si>
  <si>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</si>
  <si>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</si>
  <si>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</si>
  <si>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</si>
  <si>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</si>
  <si>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</si>
  <si>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</si>
  <si>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</si>
  <si>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</si>
  <si>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</si>
  <si>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</si>
  <si>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</si>
  <si>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</si>
  <si>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</si>
  <si>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</si>
  <si>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</si>
  <si>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</si>
  <si>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</si>
  <si>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</si>
  <si>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</si>
  <si>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</si>
  <si>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</si>
  <si>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</si>
  <si>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</si>
  <si>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</si>
  <si>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</si>
  <si>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</si>
  <si>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</si>
  <si>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</si>
  <si>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</si>
  <si>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</si>
  <si>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</si>
  <si>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</si>
  <si>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</si>
  <si>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</si>
  <si>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</si>
  <si>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</si>
  <si>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</si>
  <si>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</si>
  <si>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</si>
  <si>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</si>
  <si>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</si>
  <si>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</si>
  <si>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</si>
  <si>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</si>
  <si>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</si>
  <si>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</si>
  <si>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</si>
  <si>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</si>
  <si>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</si>
  <si>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</si>
  <si>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</si>
  <si>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</si>
  <si>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</si>
  <si>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</si>
  <si>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</si>
  <si>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</si>
  <si>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</si>
  <si>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</si>
  <si>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</si>
  <si>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</si>
  <si>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</si>
  <si>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</si>
  <si>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</si>
  <si>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</si>
  <si>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</si>
  <si>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</si>
  <si>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</si>
  <si>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</si>
  <si>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</si>
  <si>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</si>
  <si>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</si>
  <si>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</si>
  <si>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</si>
  <si>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</si>
  <si>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</si>
  <si>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</si>
  <si>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</si>
  <si>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</si>
  <si>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</si>
  <si>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</si>
  <si>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</si>
  <si>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</si>
  <si>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</si>
  <si>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</si>
  <si>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</si>
  <si>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</si>
  <si>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</si>
  <si>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</si>
  <si>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</si>
  <si>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</si>
  <si>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</si>
  <si>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</si>
  <si>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</si>
  <si>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</si>
  <si>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</si>
  <si>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</si>
  <si>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</si>
  <si>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</si>
  <si>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</si>
  <si>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</si>
  <si>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</si>
  <si>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</si>
  <si>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</si>
  <si>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</si>
  <si>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</si>
  <si>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</si>
  <si>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</si>
  <si>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</si>
  <si>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</si>
  <si>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</si>
  <si>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</si>
  <si>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</si>
  <si>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</si>
  <si>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</si>
  <si>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</si>
  <si>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</si>
  <si>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</si>
  <si>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</si>
  <si>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</si>
  <si>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</si>
  <si>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</si>
  <si>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</si>
  <si>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</si>
  <si>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</si>
  <si>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</si>
  <si>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</si>
  <si>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</si>
  <si>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</si>
  <si>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</si>
  <si>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</si>
  <si>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</si>
  <si>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</si>
  <si>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</si>
  <si>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</si>
  <si>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</si>
  <si>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</si>
  <si>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</si>
  <si>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</si>
  <si>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</si>
  <si>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</si>
  <si>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</si>
  <si>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</si>
  <si>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</si>
  <si>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</si>
  <si>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</si>
  <si>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</si>
  <si>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</si>
  <si>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</si>
  <si>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</si>
  <si>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</si>
  <si>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</si>
  <si>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</si>
  <si>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</si>
  <si>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</si>
  <si>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</si>
  <si>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</si>
  <si>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</si>
  <si>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</si>
  <si>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</si>
  <si>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</si>
  <si>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</si>
  <si>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</si>
  <si>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</si>
  <si>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</si>
  <si>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</si>
  <si>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</si>
  <si>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</si>
  <si>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</si>
  <si>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</si>
  <si>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</si>
  <si>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</si>
  <si>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</si>
  <si>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</si>
  <si>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</si>
  <si>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</si>
  <si>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</si>
  <si>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</si>
  <si>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</si>
  <si>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</si>
  <si>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</si>
  <si>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</si>
  <si>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</si>
  <si>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</si>
  <si>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</si>
  <si>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</si>
  <si>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</si>
  <si>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</si>
  <si>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</si>
  <si>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</si>
  <si>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</si>
  <si>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</si>
  <si>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</si>
  <si>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</si>
  <si>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</si>
  <si>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</si>
  <si>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</si>
  <si>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</si>
  <si>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</si>
  <si>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</si>
  <si>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</si>
  <si>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</si>
  <si>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</si>
  <si>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</si>
  <si>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</si>
  <si>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</si>
  <si>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</si>
  <si>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</si>
  <si>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</si>
  <si>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</si>
  <si>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</si>
  <si>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</si>
  <si>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</si>
  <si>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</si>
  <si>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</si>
  <si>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</si>
  <si>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</si>
  <si>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</si>
  <si>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</si>
  <si>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</si>
  <si>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</si>
  <si>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</si>
  <si>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</si>
  <si>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</si>
  <si>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</si>
  <si>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</si>
  <si>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</si>
  <si>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</si>
  <si>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</si>
  <si>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</si>
  <si>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</si>
  <si>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</si>
  <si>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</si>
  <si>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</si>
  <si>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</si>
  <si>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</si>
  <si>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</si>
  <si>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</si>
  <si>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</si>
  <si>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</si>
  <si>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</si>
  <si>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</si>
  <si>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</si>
  <si>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</si>
  <si>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</si>
  <si>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</si>
  <si>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</si>
  <si>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</si>
  <si>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</si>
  <si>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</si>
  <si>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</si>
  <si>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</si>
  <si>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</si>
  <si>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</si>
  <si>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</si>
  <si>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</si>
  <si>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</si>
  <si>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</si>
  <si>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</si>
  <si>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</si>
  <si>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</si>
  <si>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</si>
  <si>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</si>
  <si>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</si>
  <si>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</si>
  <si>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</si>
  <si>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</si>
  <si>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</si>
  <si>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</si>
  <si>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</si>
  <si>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</si>
  <si>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</si>
  <si>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</si>
  <si>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</si>
  <si>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</si>
  <si>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</si>
  <si>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</si>
  <si>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</si>
  <si>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</si>
  <si>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</si>
  <si>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</si>
  <si>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</si>
  <si>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</si>
  <si>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</si>
  <si>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</si>
  <si>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</si>
  <si>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</si>
  <si>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</si>
  <si>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</si>
  <si>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</si>
  <si>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</si>
  <si>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</si>
  <si>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</si>
  <si>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</si>
  <si>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</si>
  <si>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</si>
  <si>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</si>
  <si>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</si>
  <si>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</si>
  <si>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</si>
  <si>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</si>
  <si>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</si>
  <si>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</si>
  <si>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</si>
  <si>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</si>
  <si>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</si>
  <si>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</si>
  <si>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</si>
  <si>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</si>
  <si>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</si>
  <si>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</si>
  <si>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</si>
  <si>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</si>
  <si>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</si>
  <si>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</si>
  <si>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</si>
  <si>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</si>
  <si>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</si>
  <si>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</si>
  <si>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</si>
  <si>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</si>
  <si>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</si>
  <si>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</si>
  <si>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</si>
  <si>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</si>
  <si>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</si>
  <si>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</si>
  <si>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</si>
  <si>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</si>
  <si>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</si>
  <si>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</si>
  <si>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</si>
  <si>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</si>
  <si>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</si>
  <si>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</si>
  <si>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</si>
  <si>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</si>
  <si>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</si>
  <si>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</si>
  <si>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</si>
  <si>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</si>
  <si>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</si>
  <si>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</si>
  <si>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</si>
  <si>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</si>
  <si>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</si>
  <si>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</si>
  <si>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</si>
  <si>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</si>
  <si>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</si>
  <si>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</si>
  <si>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</si>
  <si>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</si>
  <si>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</si>
  <si>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</si>
  <si>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</si>
  <si>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</si>
  <si>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</si>
  <si>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</si>
  <si>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</si>
  <si>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</si>
  <si>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</si>
  <si>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</si>
  <si>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</si>
  <si>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</si>
  <si>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</si>
  <si>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</si>
  <si>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</si>
  <si>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</si>
  <si>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</si>
  <si>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</si>
  <si>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</si>
  <si>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</si>
  <si>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</si>
  <si>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</si>
  <si>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</si>
  <si>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</si>
  <si>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</si>
  <si>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</si>
  <si>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</si>
  <si>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</si>
  <si>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</si>
  <si>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</si>
  <si>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</si>
  <si>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</si>
  <si>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</si>
  <si>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</si>
  <si>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</si>
  <si>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</si>
  <si>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</si>
  <si>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</si>
  <si>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</si>
  <si>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</si>
  <si>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</si>
  <si>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</si>
  <si>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</si>
  <si>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</si>
  <si>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</si>
  <si>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</si>
  <si>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</si>
  <si>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</si>
  <si>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</si>
  <si>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</si>
  <si>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</si>
  <si>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</si>
  <si>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</si>
  <si>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</si>
  <si>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</si>
  <si>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</si>
  <si>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</si>
  <si>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</si>
  <si>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</si>
  <si>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</si>
  <si>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</si>
  <si>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</si>
  <si>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</si>
  <si>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</si>
  <si>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</si>
  <si>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</si>
  <si>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</si>
  <si>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</si>
  <si>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</si>
  <si>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</si>
  <si>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</si>
  <si>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</si>
  <si>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</si>
  <si>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</si>
  <si>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</si>
  <si>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</si>
  <si>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</si>
  <si>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</si>
  <si>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</si>
  <si>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</si>
  <si>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</si>
  <si>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</si>
  <si>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</si>
  <si>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</si>
  <si>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</si>
  <si>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</si>
  <si>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</si>
  <si>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</si>
  <si>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</si>
  <si>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</si>
  <si>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</si>
  <si>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</si>
  <si>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</si>
  <si>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</si>
  <si>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</si>
  <si>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</si>
  <si>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</si>
  <si>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</si>
  <si>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</si>
  <si>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</si>
  <si>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</si>
  <si>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</si>
  <si>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</si>
  <si>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</si>
  <si>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</si>
  <si>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</si>
  <si>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</si>
  <si>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</si>
  <si>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</si>
  <si>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</si>
  <si>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</si>
  <si>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</si>
  <si>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</si>
  <si>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</si>
  <si>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</si>
  <si>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</si>
  <si>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</si>
  <si>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</si>
  <si>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</si>
  <si>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</si>
  <si>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</si>
  <si>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</si>
  <si>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</si>
  <si>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</si>
  <si>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</si>
  <si>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</si>
  <si>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</si>
  <si>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</si>
  <si>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</si>
  <si>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</si>
  <si>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</si>
  <si>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</si>
  <si>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</si>
  <si>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</si>
  <si>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</si>
  <si>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</si>
  <si>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</si>
  <si>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</si>
  <si>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</si>
  <si>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</si>
  <si>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</si>
  <si>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</si>
  <si>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</si>
  <si>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</si>
  <si>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</si>
  <si>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</si>
  <si>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</si>
  <si>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</si>
  <si>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</si>
  <si>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</si>
  <si>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</si>
  <si>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</si>
  <si>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</si>
  <si>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</si>
  <si>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</si>
  <si>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</si>
  <si>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</si>
  <si>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</si>
  <si>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</si>
  <si>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</si>
  <si>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</si>
  <si>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</si>
  <si>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</si>
  <si>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</si>
  <si>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</si>
  <si>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</si>
  <si>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</si>
  <si>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</si>
  <si>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</si>
  <si>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</si>
  <si>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</si>
  <si>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</si>
  <si>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</si>
  <si>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</si>
  <si>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</si>
  <si>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</si>
  <si>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</si>
  <si>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</si>
  <si>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</si>
  <si>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</si>
  <si>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</si>
  <si>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</si>
  <si>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</si>
  <si>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</si>
  <si>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</si>
  <si>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</si>
  <si>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</si>
  <si>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</si>
  <si>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</si>
  <si>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</si>
  <si>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</si>
  <si>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</si>
  <si>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</si>
  <si>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</si>
  <si>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</si>
  <si>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</si>
  <si>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</si>
  <si>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</si>
  <si>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</si>
  <si>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</si>
  <si>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</si>
  <si>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</si>
  <si>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</si>
  <si>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</si>
  <si>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</si>
  <si>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</si>
  <si>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</si>
  <si>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</si>
  <si>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</si>
  <si>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</si>
  <si>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</si>
  <si>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</si>
  <si>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</si>
  <si>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</si>
  <si>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</si>
  <si>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</si>
  <si>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</si>
  <si>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</si>
  <si>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</si>
  <si>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</si>
  <si>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</si>
  <si>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</si>
  <si>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</si>
  <si>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</si>
  <si>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</si>
  <si>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</si>
  <si>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</si>
  <si>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</si>
  <si>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</si>
  <si>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</si>
  <si>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</si>
  <si>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</si>
  <si>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</si>
  <si>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</si>
  <si>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</si>
  <si>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</si>
  <si>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</si>
  <si>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</si>
  <si>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</si>
  <si>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</si>
  <si>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</si>
  <si>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</si>
  <si>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</si>
  <si>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</si>
  <si>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</si>
  <si>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</si>
  <si>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</si>
  <si>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</si>
  <si>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</si>
  <si>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</si>
  <si>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</si>
  <si>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</si>
  <si>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</si>
  <si>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</si>
  <si>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</si>
  <si>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</si>
  <si>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</si>
  <si>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</si>
  <si>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</si>
  <si>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</si>
  <si>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</si>
  <si>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</si>
  <si>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</si>
  <si>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</si>
  <si>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</si>
  <si>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</si>
  <si>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</si>
  <si>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</si>
  <si>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</si>
  <si>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</si>
  <si>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</si>
  <si>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</si>
  <si>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</si>
  <si>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</si>
  <si>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</si>
  <si>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</si>
  <si>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</si>
  <si>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</si>
  <si>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</si>
  <si>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</si>
  <si>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</si>
  <si>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</si>
  <si>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</si>
  <si>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</si>
  <si>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</si>
  <si>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</si>
  <si>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</si>
  <si>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</si>
  <si>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</si>
  <si>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</si>
  <si>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</si>
  <si>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</si>
  <si>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</si>
  <si>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</si>
  <si>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</si>
  <si>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</si>
  <si>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</si>
  <si>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</si>
  <si>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</si>
  <si>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</si>
  <si>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</si>
  <si>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</si>
  <si>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</si>
  <si>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</si>
  <si>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</si>
  <si>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</si>
  <si>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</si>
  <si>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</si>
  <si>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</si>
  <si>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</si>
  <si>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</si>
  <si>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</si>
  <si>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</si>
  <si>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</si>
  <si>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</si>
  <si>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</si>
  <si>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</si>
  <si>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</si>
  <si>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</si>
  <si>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</si>
  <si>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</si>
  <si>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</si>
  <si>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</si>
  <si>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</si>
  <si>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</si>
  <si>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</si>
  <si>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</si>
  <si>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</si>
  <si>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</si>
  <si>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</si>
  <si>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</si>
  <si>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</si>
  <si>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</si>
  <si>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</si>
  <si>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</si>
  <si>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</si>
  <si>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</si>
  <si>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</si>
  <si>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</si>
  <si>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</si>
  <si>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</si>
  <si>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</si>
  <si>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</si>
  <si>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</si>
  <si>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</si>
  <si>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</si>
  <si>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</si>
  <si>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</si>
  <si>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</si>
  <si>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</si>
  <si>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</si>
  <si>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</si>
  <si>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</si>
  <si>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</si>
  <si>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</si>
  <si>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</si>
  <si>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</si>
  <si>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</si>
  <si>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</si>
  <si>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</si>
  <si>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</si>
  <si>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</si>
  <si>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</si>
  <si>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</si>
  <si>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</si>
  <si>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</si>
  <si>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</si>
  <si>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</si>
  <si>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</si>
  <si>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</si>
  <si>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</si>
  <si>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</si>
  <si>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</si>
  <si>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</si>
  <si>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</si>
  <si>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</si>
  <si>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</si>
  <si>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</si>
  <si>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</si>
  <si>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</si>
  <si>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</si>
  <si>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</si>
  <si>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</si>
  <si>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</si>
  <si>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</si>
  <si>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</si>
  <si>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</si>
  <si>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</si>
  <si>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</si>
  <si>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</si>
  <si>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</si>
  <si>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</si>
  <si>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</si>
  <si>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</si>
  <si>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</si>
  <si>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</si>
  <si>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</si>
  <si>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</si>
  <si>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</si>
  <si>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</si>
  <si>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</si>
  <si>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</si>
  <si>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</si>
  <si>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</si>
  <si>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</si>
  <si>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</si>
  <si>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</si>
  <si>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</si>
  <si>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</si>
  <si>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</si>
  <si>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</si>
  <si>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</si>
  <si>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</si>
  <si>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</si>
  <si>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</si>
  <si>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</si>
  <si>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</si>
  <si>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</si>
  <si>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</si>
  <si>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</si>
  <si>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</si>
  <si>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</si>
  <si>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</si>
  <si>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</si>
  <si>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</si>
  <si>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</si>
  <si>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</si>
  <si>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</si>
  <si>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</si>
  <si>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</si>
  <si>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</si>
  <si>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</si>
  <si>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</si>
  <si>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</si>
  <si>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</si>
  <si>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</si>
  <si>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</si>
  <si>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</si>
  <si>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</si>
  <si>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</si>
  <si>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</si>
  <si>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</si>
  <si>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</si>
  <si>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</si>
  <si>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</si>
  <si>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</si>
  <si>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</si>
  <si>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</si>
  <si>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</si>
  <si>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</si>
  <si>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</si>
  <si>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</si>
  <si>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</si>
  <si>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</si>
  <si>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</si>
  <si>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</si>
  <si>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</si>
  <si>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</si>
  <si>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</si>
  <si>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</si>
  <si>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</si>
  <si>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</si>
  <si>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</si>
  <si>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</si>
  <si>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</si>
  <si>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</si>
  <si>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</si>
  <si>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</si>
  <si>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</si>
  <si>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</si>
  <si>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</si>
  <si>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</si>
  <si>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</si>
  <si>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</si>
  <si>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</si>
  <si>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</si>
  <si>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</si>
  <si>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</si>
  <si>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</si>
  <si>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</si>
  <si>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</si>
  <si>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</si>
  <si>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</si>
  <si>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</si>
  <si>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</si>
  <si>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</si>
  <si>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</si>
  <si>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</si>
  <si>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</si>
  <si>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</si>
  <si>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</si>
  <si>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</si>
  <si>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</si>
  <si>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</si>
  <si>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</si>
  <si>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</si>
  <si>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</si>
  <si>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</si>
  <si>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</si>
  <si>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</si>
  <si>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</si>
  <si>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</si>
  <si>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</si>
  <si>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</si>
  <si>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</si>
  <si>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</si>
  <si>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</si>
  <si>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</si>
  <si>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</si>
  <si>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</si>
  <si>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</si>
  <si>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</si>
  <si>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</si>
  <si>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</si>
  <si>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</si>
  <si>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</si>
  <si>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</si>
  <si>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</si>
  <si>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</si>
  <si>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</si>
  <si>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</si>
  <si>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</si>
  <si>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</si>
  <si>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</si>
  <si>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</si>
  <si>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</si>
  <si>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</si>
  <si>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</si>
  <si>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</si>
  <si>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</si>
  <si>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</si>
  <si>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</si>
  <si>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</si>
  <si>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</si>
  <si>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</si>
  <si>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</si>
  <si>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</si>
  <si>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</si>
  <si>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</si>
  <si>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</si>
  <si>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</si>
  <si>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</si>
  <si>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</si>
  <si>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</si>
  <si>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</si>
  <si>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</si>
  <si>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</si>
  <si>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</si>
  <si>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</si>
  <si>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</si>
  <si>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</si>
  <si>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</si>
  <si>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</si>
  <si>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</si>
  <si>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</si>
  <si>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</si>
  <si>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</si>
  <si>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</si>
  <si>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</si>
  <si>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</si>
  <si>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</si>
  <si>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</si>
  <si>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</si>
  <si>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</si>
  <si>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</si>
  <si>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</si>
  <si>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</si>
  <si>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</si>
  <si>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</si>
  <si>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</si>
  <si>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</si>
  <si>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</si>
  <si>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</si>
  <si>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</si>
  <si>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</si>
  <si>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</si>
  <si>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</si>
  <si>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</si>
  <si>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</si>
  <si>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</si>
  <si>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</si>
  <si>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</si>
  <si>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</si>
  <si>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</si>
  <si>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</si>
  <si>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</si>
  <si>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</si>
  <si>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</si>
  <si>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</si>
  <si>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</si>
  <si>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</si>
  <si>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</si>
  <si>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</si>
  <si>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</si>
  <si>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</si>
  <si>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</si>
  <si>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</si>
  <si>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</si>
  <si>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</si>
  <si>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</si>
  <si>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</si>
  <si>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</si>
  <si>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</si>
  <si>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</si>
  <si>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</si>
  <si>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</si>
  <si>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</si>
  <si>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</si>
  <si>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</si>
  <si>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</si>
  <si>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</si>
  <si>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</si>
  <si>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</si>
  <si>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</si>
  <si>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</si>
  <si>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</si>
  <si>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</si>
  <si>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</si>
  <si>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</si>
  <si>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</si>
  <si>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</si>
  <si>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</si>
  <si>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</si>
  <si>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</si>
  <si>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</si>
  <si>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</si>
  <si>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</si>
  <si>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</si>
  <si>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</si>
  <si>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</si>
  <si>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</si>
  <si>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</si>
  <si>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</si>
  <si>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</si>
  <si>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</si>
  <si>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</si>
  <si>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</si>
  <si>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</si>
  <si>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</si>
  <si>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</si>
  <si>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</si>
  <si>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</si>
  <si>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</si>
  <si>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</si>
  <si>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</si>
  <si>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</si>
  <si>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</si>
  <si>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</si>
  <si>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</si>
  <si>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</si>
  <si>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</si>
  <si>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</si>
  <si>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</si>
  <si>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</si>
  <si>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</si>
  <si>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</si>
  <si>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</si>
  <si>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</si>
  <si>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</si>
  <si>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</si>
  <si>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</si>
  <si>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</si>
  <si>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</si>
  <si>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</si>
  <si>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</si>
  <si>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</si>
  <si>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</si>
  <si>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</si>
  <si>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</si>
  <si>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</si>
  <si>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</si>
  <si>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</si>
  <si>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</si>
  <si>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</si>
  <si>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</si>
  <si>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</si>
  <si>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</si>
  <si>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</si>
  <si>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</si>
  <si>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</si>
  <si>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</si>
  <si>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</si>
  <si>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</si>
  <si>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</si>
  <si>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</si>
  <si>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</si>
  <si>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</si>
  <si>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</si>
  <si>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</si>
  <si>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</si>
  <si>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</si>
  <si>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</si>
  <si>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</si>
  <si>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</si>
  <si>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</si>
  <si>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</si>
  <si>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</si>
  <si>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</si>
  <si>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</si>
  <si>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</si>
  <si>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</si>
  <si>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</si>
  <si>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</si>
  <si>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</si>
  <si>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</si>
  <si>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</si>
  <si>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</si>
  <si>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</si>
  <si>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</si>
  <si>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</si>
  <si>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</si>
  <si>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</si>
  <si>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</si>
  <si>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</si>
  <si>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</si>
  <si>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</si>
  <si>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</si>
  <si>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</si>
  <si>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</si>
  <si>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</si>
  <si>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</si>
  <si>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</si>
  <si>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</si>
  <si>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</si>
  <si>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</si>
  <si>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</si>
  <si>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</si>
  <si>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</si>
  <si>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</si>
  <si>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</si>
  <si>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</si>
  <si>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</si>
  <si>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</si>
  <si>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</si>
  <si>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</si>
  <si>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</si>
  <si>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</si>
  <si>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</si>
  <si>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</si>
  <si>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</si>
  <si>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</si>
  <si>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</si>
  <si>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</si>
  <si>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</si>
  <si>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</si>
  <si>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</si>
  <si>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</si>
  <si>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</si>
  <si>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</si>
  <si>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</si>
  <si>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</si>
  <si>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</si>
  <si>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</si>
  <si>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</si>
  <si>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</si>
  <si>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</si>
  <si>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</si>
  <si>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</si>
  <si>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</si>
  <si>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</si>
  <si>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</si>
  <si>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</si>
  <si>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</si>
  <si>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</si>
  <si>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</si>
  <si>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</si>
  <si>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</si>
  <si>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</si>
  <si>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</si>
  <si>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</si>
  <si>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</si>
  <si>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</si>
  <si>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</si>
  <si>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</si>
  <si>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</si>
  <si>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</si>
  <si>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</si>
  <si>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</si>
  <si>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</si>
  <si>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</si>
  <si>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</si>
  <si>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</si>
  <si>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</si>
  <si>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</si>
  <si>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</si>
  <si>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</si>
  <si>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</si>
  <si>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</si>
  <si>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</si>
  <si>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</si>
  <si>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</si>
  <si>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</si>
  <si>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</si>
  <si>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</si>
  <si>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</si>
  <si>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</si>
  <si>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</si>
  <si>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</si>
  <si>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</si>
  <si>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</si>
  <si>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</si>
  <si>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</si>
  <si>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</si>
  <si>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</si>
  <si>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</si>
  <si>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</si>
  <si>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</si>
  <si>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</si>
  <si>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</si>
  <si>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</si>
  <si>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</si>
  <si>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</si>
  <si>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</si>
  <si>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</si>
  <si>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</si>
  <si>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</si>
  <si>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</si>
  <si>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</si>
  <si>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</si>
  <si>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</si>
  <si>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</si>
  <si>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</si>
  <si>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</si>
  <si>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</si>
  <si>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</si>
  <si>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</si>
  <si>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</si>
  <si>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</si>
  <si>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</si>
  <si>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</si>
  <si>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</si>
  <si>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</si>
  <si>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</si>
  <si>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</si>
  <si>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</si>
  <si>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</si>
  <si>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</si>
  <si>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</si>
  <si>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</si>
  <si>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</si>
  <si>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</si>
  <si>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</si>
  <si>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</si>
  <si>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</si>
  <si>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</si>
  <si>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</si>
  <si>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</si>
  <si>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</si>
  <si>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</si>
  <si>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</si>
  <si>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</si>
  <si>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</si>
  <si>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</si>
  <si>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</si>
  <si>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</si>
  <si>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</si>
  <si>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</si>
  <si>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</si>
  <si>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</si>
  <si>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</si>
  <si>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</si>
  <si>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</si>
  <si>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</si>
  <si>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</si>
  <si>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</si>
  <si>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</si>
  <si>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</si>
  <si>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</si>
  <si>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</si>
  <si>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</si>
  <si>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</si>
  <si>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</si>
  <si>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</si>
  <si>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</si>
  <si>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</si>
  <si>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</si>
  <si>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</si>
  <si>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</si>
  <si>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</si>
  <si>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</si>
  <si>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</si>
  <si>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</si>
  <si>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</si>
  <si>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</si>
  <si>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</si>
  <si>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</si>
  <si>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</si>
  <si>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</si>
  <si>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</si>
  <si>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</si>
  <si>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</si>
  <si>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</si>
  <si>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</si>
  <si>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</si>
  <si>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</si>
  <si>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</si>
  <si>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</si>
  <si>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</si>
  <si>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</si>
  <si>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</si>
  <si>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</si>
  <si>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</si>
  <si>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</si>
  <si>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</si>
  <si>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</si>
  <si>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</si>
  <si>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</si>
  <si>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</si>
  <si>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</si>
  <si>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</si>
  <si>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</si>
  <si>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</si>
  <si>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</si>
  <si>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</si>
  <si>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</si>
  <si>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</si>
  <si>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</si>
  <si>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</si>
  <si>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</si>
  <si>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</si>
  <si>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</si>
  <si>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</si>
  <si>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</si>
  <si>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</si>
  <si>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</si>
  <si>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</si>
  <si>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</si>
  <si>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</si>
  <si>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</si>
  <si>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</si>
  <si>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</si>
  <si>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</si>
  <si>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</si>
  <si>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</si>
  <si>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</si>
  <si>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</si>
  <si>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</si>
  <si>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</si>
  <si>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</si>
  <si>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</si>
  <si>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</si>
  <si>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</si>
  <si>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</si>
  <si>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</si>
  <si>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</si>
  <si>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</si>
  <si>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</si>
  <si>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</si>
  <si>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</si>
  <si>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</si>
  <si>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</si>
  <si>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</si>
  <si>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</si>
  <si>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</si>
  <si>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</si>
  <si>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</si>
  <si>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</si>
  <si>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</si>
  <si>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</si>
  <si>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</si>
  <si>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</si>
  <si>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</si>
  <si>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</si>
  <si>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</si>
  <si>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</si>
  <si>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</si>
  <si>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</si>
  <si>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</si>
  <si>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</si>
  <si>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</si>
  <si>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</si>
  <si>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</si>
  <si>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</si>
  <si>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</si>
  <si>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</si>
  <si>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</si>
  <si>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</si>
  <si>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</si>
  <si>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</si>
  <si>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</si>
  <si>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</si>
  <si>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</si>
  <si>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</si>
  <si>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</si>
  <si>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</si>
  <si>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</si>
  <si>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</si>
  <si>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</si>
  <si>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</si>
  <si>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</si>
  <si>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</si>
  <si>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</si>
  <si>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</si>
  <si>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</si>
  <si>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</si>
  <si>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</si>
  <si>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</si>
  <si>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</si>
  <si>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</si>
  <si>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</si>
  <si>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</si>
  <si>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</si>
  <si>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</si>
  <si>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</si>
  <si>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</si>
  <si>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</si>
  <si>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</si>
  <si>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</si>
  <si>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</si>
  <si>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</si>
  <si>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</si>
  <si>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</si>
  <si>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</si>
  <si>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</si>
  <si>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</si>
  <si>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</si>
  <si>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</si>
  <si>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</si>
  <si>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</si>
  <si>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</si>
  <si>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</si>
  <si>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</si>
  <si>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</si>
  <si>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</si>
  <si>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</si>
  <si>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</si>
  <si>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</si>
  <si>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</si>
  <si>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</si>
  <si>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</si>
  <si>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</si>
  <si>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</si>
  <si>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</si>
  <si>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</si>
  <si>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</si>
  <si>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</si>
  <si>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</si>
  <si>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</si>
  <si>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</si>
  <si>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</si>
  <si>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</si>
  <si>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</si>
  <si>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</si>
  <si>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</si>
  <si>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</si>
  <si>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</si>
  <si>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</si>
  <si>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</si>
  <si>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</si>
  <si>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</si>
  <si>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</si>
  <si>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</si>
  <si>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</si>
  <si>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</si>
  <si>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</si>
  <si>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</si>
  <si>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</si>
  <si>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</si>
  <si>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</si>
  <si>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</si>
  <si>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</si>
  <si>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</si>
  <si>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</si>
  <si>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</si>
  <si>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</si>
  <si>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</si>
  <si>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</si>
  <si>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</si>
  <si>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</si>
  <si>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</si>
  <si>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</si>
  <si>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</si>
  <si>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</si>
  <si>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</si>
  <si>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</si>
  <si>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</si>
  <si>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</si>
  <si>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</si>
  <si>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</si>
  <si>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</si>
  <si>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</si>
  <si>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</si>
  <si>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</si>
  <si>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</si>
  <si>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</si>
  <si>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</si>
  <si>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</si>
  <si>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</si>
  <si>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</si>
  <si>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</si>
  <si>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</si>
  <si>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</si>
  <si>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</si>
  <si>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</si>
  <si>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</si>
  <si>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</si>
  <si>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</si>
  <si>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</si>
  <si>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</si>
  <si>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</si>
  <si>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</si>
  <si>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</si>
  <si>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</si>
  <si>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</si>
  <si>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</si>
  <si>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</si>
  <si>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</si>
  <si>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</si>
  <si>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</si>
  <si>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</si>
  <si>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</si>
  <si>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</si>
  <si>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</si>
  <si>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</si>
  <si>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</si>
  <si>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</si>
  <si>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</si>
  <si>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</si>
  <si>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</si>
  <si>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</si>
  <si>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</si>
  <si>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</si>
  <si>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</si>
  <si>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</si>
  <si>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</si>
  <si>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</si>
  <si>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</si>
  <si>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</si>
  <si>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</si>
  <si>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</si>
  <si>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</si>
  <si>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</si>
  <si>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</si>
  <si>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</si>
  <si>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</si>
  <si>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</si>
  <si>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</si>
  <si>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</si>
  <si>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</si>
  <si>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</si>
  <si>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</si>
  <si>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</si>
  <si>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</si>
  <si>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</si>
  <si>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</si>
  <si>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</si>
  <si>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</si>
  <si>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</si>
  <si>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</si>
  <si>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</si>
  <si>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</si>
  <si>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</si>
  <si>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</si>
  <si>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</si>
  <si>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</si>
  <si>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</si>
  <si>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</si>
  <si>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</si>
  <si>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</si>
  <si>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</si>
  <si>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</si>
  <si>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</si>
  <si>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</si>
  <si>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</si>
  <si>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</si>
  <si>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</si>
  <si>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</si>
  <si>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</si>
  <si>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</si>
  <si>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</si>
  <si>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</si>
  <si>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</si>
  <si>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</si>
  <si>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</si>
  <si>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</si>
  <si>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</si>
  <si>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</si>
  <si>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</si>
  <si>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</si>
  <si>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</si>
  <si>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</si>
  <si>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</si>
  <si>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</si>
  <si>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</si>
  <si>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</si>
  <si>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</si>
  <si>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</si>
  <si>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</si>
  <si>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</si>
  <si>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</si>
  <si>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</si>
  <si>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</si>
  <si>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</si>
  <si>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</si>
  <si>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</si>
  <si>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</si>
  <si>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</si>
  <si>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</si>
  <si>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</si>
  <si>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</si>
  <si>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</si>
  <si>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</si>
  <si>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</si>
  <si>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</si>
  <si>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</si>
  <si>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</si>
  <si>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</si>
  <si>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</si>
  <si>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</si>
  <si>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</si>
  <si>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</si>
  <si>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</si>
  <si>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</si>
  <si>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</si>
  <si>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</si>
  <si>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</si>
  <si>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</si>
  <si>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</si>
  <si>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</si>
  <si>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</si>
  <si>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</si>
  <si>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</si>
  <si>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</si>
  <si>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</si>
  <si>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</si>
  <si>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</si>
  <si>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</si>
  <si>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</si>
  <si>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</si>
  <si>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</si>
  <si>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</si>
  <si>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</si>
  <si>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</si>
  <si>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</si>
  <si>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</si>
  <si>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</si>
  <si>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</si>
  <si>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</si>
  <si>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</si>
  <si>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</si>
  <si>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</si>
  <si>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</si>
  <si>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</si>
  <si>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</si>
  <si>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</si>
  <si>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</si>
  <si>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</si>
  <si>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</si>
  <si>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</si>
  <si>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</si>
  <si>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</si>
  <si>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</si>
  <si>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</si>
  <si>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</si>
  <si>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</si>
  <si>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</si>
  <si>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</si>
  <si>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</si>
  <si>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</si>
  <si>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</si>
  <si>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</si>
  <si>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</si>
  <si>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</si>
  <si>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</si>
  <si>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</si>
  <si>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</si>
  <si>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</si>
  <si>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</si>
  <si>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</si>
  <si>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</si>
  <si>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</si>
  <si>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</si>
  <si>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</si>
  <si>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</si>
  <si>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</si>
  <si>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</si>
  <si>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</si>
  <si>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</si>
  <si>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</si>
  <si>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</si>
  <si>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</si>
  <si>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</si>
  <si>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</si>
  <si>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</si>
  <si>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</si>
  <si>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</si>
  <si>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</si>
  <si>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</si>
  <si>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</si>
  <si>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</si>
  <si>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</si>
  <si>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</si>
  <si>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</si>
  <si>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</si>
  <si>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</si>
  <si>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</si>
  <si>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</si>
  <si>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</si>
  <si>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</si>
  <si>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</si>
  <si>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</si>
  <si>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</si>
  <si>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</si>
  <si>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</si>
  <si>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</si>
  <si>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</si>
  <si>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</si>
  <si>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</si>
  <si>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</si>
  <si>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</si>
  <si>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</si>
  <si>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</si>
  <si>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</si>
  <si>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</si>
  <si>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</si>
  <si>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</si>
  <si>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</si>
  <si>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</si>
  <si>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</si>
  <si>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</si>
  <si>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</si>
  <si>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</si>
  <si>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</si>
  <si>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</si>
  <si>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</si>
  <si>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</si>
  <si>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</si>
  <si>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</si>
  <si>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</si>
  <si>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</si>
  <si>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</si>
  <si>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</si>
  <si>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</si>
  <si>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</si>
  <si>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</si>
  <si>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</si>
  <si>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</si>
  <si>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</si>
  <si>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</si>
  <si>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</si>
  <si>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</si>
  <si>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</si>
  <si>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</si>
  <si>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</si>
  <si>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</si>
  <si>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</si>
  <si>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</si>
  <si>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</si>
  <si>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</si>
  <si>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</si>
  <si>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</si>
  <si>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</si>
  <si>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</si>
  <si>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</si>
  <si>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</si>
  <si>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</si>
  <si>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</si>
  <si>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</si>
  <si>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</si>
  <si>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</si>
  <si>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</si>
  <si>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</si>
  <si>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</si>
  <si>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</si>
  <si>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</si>
  <si>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</si>
  <si>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</si>
  <si>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</si>
  <si>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</si>
  <si>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</si>
  <si>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</si>
  <si>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</si>
  <si>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</si>
  <si>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</si>
  <si>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</si>
  <si>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</si>
  <si>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</si>
  <si>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</si>
  <si>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</si>
  <si>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</si>
  <si>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</si>
  <si>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</si>
  <si>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</si>
  <si>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</si>
  <si>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</si>
  <si>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</si>
  <si>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</si>
  <si>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</si>
  <si>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</si>
  <si>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</si>
  <si>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</si>
  <si>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</si>
  <si>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</si>
  <si>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</si>
  <si>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</si>
  <si>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</si>
  <si>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</si>
  <si>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</si>
  <si>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</si>
  <si>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</si>
  <si>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</si>
  <si>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</si>
  <si>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</si>
  <si>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</si>
  <si>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</si>
  <si>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</si>
  <si>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</si>
  <si>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</si>
  <si>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</si>
  <si>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</si>
  <si>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</si>
  <si>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</si>
  <si>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</si>
  <si>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</si>
  <si>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</si>
  <si>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</si>
  <si>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</si>
  <si>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</si>
  <si>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</si>
  <si>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</si>
  <si>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</si>
  <si>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</si>
  <si>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</si>
  <si>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</si>
  <si>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</si>
  <si>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</si>
  <si>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</si>
  <si>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</si>
  <si>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</si>
  <si>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</si>
  <si>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</si>
  <si>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</si>
  <si>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</si>
  <si>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</si>
  <si>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</si>
  <si>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</si>
  <si>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</si>
  <si>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</si>
  <si>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</si>
  <si>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</si>
  <si>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</si>
  <si>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</si>
  <si>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</si>
  <si>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</si>
  <si>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</si>
  <si>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</si>
  <si>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</si>
  <si>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</si>
  <si>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</si>
  <si>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</si>
  <si>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</si>
  <si>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</si>
  <si>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</si>
  <si>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</si>
  <si>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</si>
  <si>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</si>
  <si>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</si>
  <si>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</si>
  <si>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</si>
  <si>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</si>
  <si>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</si>
  <si>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</si>
  <si>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</si>
  <si>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</si>
  <si>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</si>
  <si>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</si>
  <si>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</si>
  <si>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</si>
  <si>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</si>
  <si>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</si>
  <si>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</si>
  <si>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</si>
  <si>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</si>
  <si>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</si>
  <si>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</si>
  <si>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</si>
  <si>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</si>
  <si>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</si>
  <si>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</si>
  <si>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</si>
  <si>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</si>
  <si>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</si>
  <si>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</si>
  <si>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</si>
  <si>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</si>
  <si>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</si>
  <si>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</si>
  <si>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</si>
  <si>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</si>
  <si>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</si>
  <si>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</si>
  <si>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</si>
  <si>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</si>
  <si>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</si>
  <si>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</si>
  <si>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</si>
  <si>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</si>
  <si>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</si>
  <si>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</si>
  <si>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</si>
  <si>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</si>
  <si>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</si>
  <si>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</si>
  <si>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</si>
  <si>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</si>
  <si>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</si>
  <si>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</si>
  <si>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</si>
  <si>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</si>
  <si>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</si>
  <si>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</si>
  <si>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</si>
  <si>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</si>
  <si>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</si>
  <si>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</si>
  <si>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</si>
  <si>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</si>
  <si>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</si>
  <si>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</si>
  <si>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</si>
  <si>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</si>
  <si>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</si>
  <si>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</si>
  <si>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</si>
  <si>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</si>
  <si>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</si>
  <si>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</si>
  <si>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</si>
  <si>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</si>
  <si>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</si>
  <si>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</si>
  <si>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</si>
  <si>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</si>
  <si>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</si>
  <si>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</si>
  <si>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</si>
  <si>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</si>
  <si>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</si>
  <si>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</si>
  <si>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</si>
  <si>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</si>
  <si>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</si>
  <si>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</si>
  <si>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</si>
  <si>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</si>
  <si>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</si>
  <si>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</si>
  <si>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</si>
  <si>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</si>
  <si>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</si>
  <si>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</si>
  <si>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</si>
  <si>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</si>
  <si>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</si>
  <si>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</si>
  <si>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</si>
  <si>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</si>
  <si>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</si>
  <si>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</si>
  <si>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</si>
  <si>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</si>
  <si>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</si>
  <si>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</si>
  <si>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</si>
  <si>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</si>
  <si>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</si>
  <si>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</si>
  <si>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</si>
  <si>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</si>
  <si>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</si>
  <si>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</si>
  <si>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</si>
  <si>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</si>
  <si>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</si>
  <si>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</si>
  <si>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</si>
  <si>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</si>
  <si>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</si>
  <si>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</si>
  <si>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</si>
  <si>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</si>
  <si>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</si>
  <si>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</si>
  <si>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</si>
  <si>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</si>
  <si>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</si>
  <si>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</si>
  <si>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</si>
  <si>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</si>
  <si>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</si>
  <si>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</si>
  <si>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</si>
  <si>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</si>
  <si>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</si>
  <si>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</si>
  <si>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</si>
  <si>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</si>
  <si>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</si>
  <si>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</si>
  <si>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</si>
  <si>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</si>
  <si>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</si>
  <si>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</si>
  <si>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</si>
  <si>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</si>
  <si>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</si>
  <si>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</si>
  <si>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</si>
  <si>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</si>
  <si>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</si>
  <si>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</si>
  <si>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</si>
  <si>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</si>
  <si>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</si>
  <si>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</si>
  <si>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</si>
  <si>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</si>
  <si>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</si>
  <si>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</si>
  <si>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</si>
  <si>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</si>
  <si>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</si>
  <si>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</si>
  <si>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</si>
  <si>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</si>
  <si>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</si>
  <si>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</si>
  <si>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</si>
  <si>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</si>
  <si>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</si>
  <si>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</si>
  <si>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</si>
  <si>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</si>
  <si>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</si>
  <si>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</si>
  <si>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</si>
  <si>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</si>
  <si>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</si>
  <si>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</si>
  <si>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</si>
  <si>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</si>
  <si>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</si>
  <si>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</si>
  <si>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</si>
  <si>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</si>
  <si>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</si>
  <si>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</si>
  <si>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</si>
  <si>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</si>
  <si>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</si>
  <si>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</si>
  <si>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</si>
  <si>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</si>
  <si>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</si>
  <si>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</si>
  <si>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</si>
  <si>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</si>
  <si>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</si>
  <si>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</si>
  <si>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</si>
  <si>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</si>
  <si>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</si>
  <si>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</si>
  <si>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</si>
  <si>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</si>
  <si>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</si>
  <si>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</si>
  <si>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</si>
  <si>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</si>
  <si>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</si>
  <si>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</si>
  <si>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</si>
  <si>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</si>
  <si>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</si>
  <si>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</si>
  <si>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</si>
  <si>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</si>
  <si>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</si>
  <si>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</si>
  <si>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</si>
  <si>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</si>
  <si>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</si>
  <si>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</si>
  <si>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</si>
  <si>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</si>
  <si>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</si>
  <si>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</si>
  <si>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</si>
  <si>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</si>
  <si>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</si>
  <si>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</si>
  <si>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</si>
  <si>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</si>
  <si>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</si>
  <si>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</si>
  <si>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</si>
  <si>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</si>
  <si>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</si>
  <si>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</si>
  <si>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</si>
  <si>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</si>
  <si>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</si>
  <si>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</si>
  <si>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</si>
  <si>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</si>
  <si>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</si>
  <si>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</si>
  <si>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</si>
  <si>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</si>
  <si>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</si>
  <si>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</si>
  <si>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</si>
  <si>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</si>
  <si>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</si>
  <si>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</si>
  <si>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</si>
  <si>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</si>
  <si>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</si>
  <si>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</si>
  <si>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</si>
  <si>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</si>
  <si>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</si>
  <si>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</si>
  <si>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</si>
  <si>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</si>
  <si>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</si>
  <si>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</si>
  <si>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</si>
  <si>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</si>
  <si>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</si>
  <si>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</si>
  <si>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</si>
  <si>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</si>
  <si>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</si>
  <si>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</si>
  <si>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</si>
  <si>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</si>
  <si>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</si>
  <si>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</si>
  <si>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</si>
  <si>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</si>
  <si>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</si>
  <si>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</si>
  <si>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</si>
  <si>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</si>
  <si>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</si>
  <si>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</si>
  <si>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</si>
  <si>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</si>
  <si>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</si>
  <si>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</si>
  <si>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</si>
  <si>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</si>
  <si>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</si>
  <si>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</si>
  <si>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</si>
  <si>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</si>
  <si>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</si>
  <si>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</si>
  <si>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</si>
  <si>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</si>
  <si>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</si>
  <si>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</si>
  <si>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</si>
  <si>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</si>
  <si>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</si>
  <si>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</si>
  <si>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</si>
  <si>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</si>
  <si>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</si>
  <si>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</si>
  <si>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</si>
  <si>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</si>
  <si>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</si>
  <si>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</si>
  <si>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</si>
  <si>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</si>
  <si>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</si>
  <si>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</si>
  <si>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</si>
  <si>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</si>
  <si>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</si>
  <si>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</si>
  <si>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</si>
  <si>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</si>
  <si>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</si>
  <si>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</si>
  <si>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</si>
  <si>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</si>
  <si>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</si>
  <si>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</si>
  <si>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</si>
  <si>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</si>
  <si>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</si>
  <si>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</si>
  <si>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</si>
  <si>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</si>
  <si>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</si>
  <si>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</si>
  <si>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</si>
  <si>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</si>
  <si>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</si>
  <si>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</si>
  <si>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</si>
  <si>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</si>
  <si>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</si>
  <si>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</si>
  <si>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</si>
  <si>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</si>
  <si>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</si>
  <si>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</si>
  <si>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</si>
  <si>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</si>
  <si>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</si>
  <si>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</si>
  <si>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</si>
  <si>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</si>
  <si>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</si>
  <si>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</si>
  <si>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</si>
  <si>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</si>
  <si>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</si>
  <si>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</si>
  <si>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</si>
  <si>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</si>
  <si>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</si>
  <si>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</si>
  <si>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</si>
  <si>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</si>
  <si>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</si>
  <si>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</si>
  <si>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</si>
  <si>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</si>
  <si>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</si>
  <si>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</si>
  <si>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</si>
  <si>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</si>
  <si>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</si>
  <si>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</si>
  <si>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</si>
  <si>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</si>
  <si>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</si>
  <si>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</si>
  <si>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</si>
  <si>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</si>
  <si>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</si>
  <si>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</si>
  <si>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</si>
  <si>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</si>
  <si>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</si>
  <si>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</si>
  <si>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</si>
  <si>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</si>
  <si>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</si>
  <si>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</si>
  <si>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</si>
  <si>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</si>
  <si>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</si>
  <si>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</si>
  <si>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</si>
  <si>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</si>
  <si>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</si>
  <si>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</si>
  <si>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</si>
  <si>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</si>
  <si>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</si>
  <si>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</si>
  <si>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</si>
  <si>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</si>
  <si>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</si>
  <si>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</si>
  <si>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</si>
  <si>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</si>
  <si>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</si>
  <si>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</si>
  <si>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</si>
  <si>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</si>
  <si>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</si>
  <si>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</si>
  <si>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</si>
  <si>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</si>
  <si>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</si>
  <si>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</si>
  <si>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</si>
  <si>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</si>
  <si>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</si>
  <si>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</si>
  <si>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</si>
  <si>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</si>
  <si>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</si>
  <si>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</si>
  <si>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</si>
  <si>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</si>
  <si>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</si>
  <si>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</si>
  <si>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</si>
  <si>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</si>
  <si>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</si>
  <si>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</si>
  <si>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</si>
  <si>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</si>
  <si>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</si>
  <si>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</si>
  <si>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</si>
  <si>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</si>
  <si>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</si>
  <si>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</si>
  <si>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</si>
  <si>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</si>
  <si>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</si>
  <si>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</si>
  <si>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</si>
  <si>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</si>
  <si>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</si>
  <si>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</si>
  <si>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</si>
  <si>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</si>
  <si>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</si>
  <si>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</si>
  <si>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</si>
  <si>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</si>
  <si>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</si>
  <si>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</si>
  <si>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</si>
  <si>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</si>
  <si>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</si>
  <si>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</si>
  <si>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</si>
  <si>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</si>
  <si>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</si>
  <si>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</si>
  <si>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</si>
  <si>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</si>
  <si>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</si>
  <si>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</si>
  <si>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</si>
  <si>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</si>
  <si>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</si>
  <si>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</si>
  <si>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</si>
  <si>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</si>
  <si>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</si>
  <si>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</si>
  <si>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</si>
  <si>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</si>
  <si>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</si>
  <si>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</si>
  <si>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</si>
  <si>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</si>
  <si>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</si>
  <si>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</si>
  <si>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</si>
  <si>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</si>
  <si>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</si>
  <si>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</si>
  <si>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</si>
  <si>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</si>
  <si>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</si>
  <si>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</si>
  <si>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</si>
  <si>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</si>
  <si>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</si>
  <si>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</si>
  <si>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</si>
  <si>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</si>
  <si>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</si>
  <si>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</si>
  <si>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</si>
  <si>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</si>
  <si>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</si>
  <si>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</si>
  <si>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</si>
  <si>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</si>
  <si>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</si>
  <si>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</si>
  <si>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</si>
  <si>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</si>
  <si>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</si>
  <si>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</si>
  <si>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</si>
  <si>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</si>
  <si>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</si>
  <si>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</si>
  <si>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</si>
  <si>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</si>
  <si>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</si>
  <si>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</si>
  <si>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</si>
  <si>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</si>
  <si>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</si>
  <si>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</si>
  <si>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</si>
  <si>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</si>
  <si>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</si>
  <si>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</si>
  <si>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</si>
  <si>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</si>
  <si>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</si>
  <si>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</si>
  <si>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</si>
  <si>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</si>
  <si>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</si>
  <si>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</si>
  <si>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</si>
  <si>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</si>
  <si>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</si>
  <si>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</si>
  <si>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</si>
  <si>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</si>
  <si>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</si>
  <si>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</si>
  <si>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</si>
  <si>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</si>
  <si>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</si>
  <si>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</si>
  <si>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</si>
  <si>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</si>
  <si>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</si>
  <si>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</si>
  <si>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</si>
  <si>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</si>
  <si>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</si>
  <si>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</si>
  <si>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</si>
  <si>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</si>
  <si>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</si>
  <si>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</si>
  <si>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</si>
  <si>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</si>
  <si>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</si>
  <si>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</si>
  <si>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</si>
  <si>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</si>
  <si>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</si>
  <si>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</si>
  <si>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</si>
  <si>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</si>
  <si>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</si>
  <si>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</si>
  <si>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</si>
  <si>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</si>
  <si>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</si>
  <si>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</si>
  <si>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</si>
  <si>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</si>
  <si>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</si>
  <si>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</si>
  <si>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</si>
  <si>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</si>
  <si>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</si>
  <si>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</si>
  <si>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</si>
  <si>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</si>
  <si>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</si>
  <si>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</si>
  <si>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</si>
  <si>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</si>
  <si>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</si>
  <si>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</si>
  <si>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</si>
  <si>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</si>
  <si>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</si>
  <si>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</si>
  <si>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</si>
  <si>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</si>
  <si>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</si>
  <si>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</si>
  <si>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</si>
  <si>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</si>
  <si>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</si>
  <si>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</si>
  <si>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</si>
  <si>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</si>
  <si>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</si>
  <si>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</si>
  <si>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</si>
  <si>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</si>
  <si>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</si>
  <si>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</si>
  <si>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</si>
  <si>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</si>
  <si>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</si>
  <si>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</si>
  <si>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</si>
  <si>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</si>
  <si>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</si>
  <si>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</si>
  <si>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</si>
  <si>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</si>
  <si>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</si>
  <si>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</si>
  <si>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</si>
  <si>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</si>
  <si>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</si>
  <si>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</si>
  <si>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</si>
  <si>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</si>
  <si>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</si>
  <si>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</si>
  <si>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</si>
  <si>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</si>
  <si>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</si>
  <si>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</si>
  <si>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</si>
  <si>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</si>
  <si>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</si>
  <si>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</si>
  <si>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</si>
  <si>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</si>
  <si>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</si>
  <si>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</si>
  <si>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</si>
  <si>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</si>
  <si>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</si>
  <si>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</si>
  <si>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</si>
  <si>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</si>
  <si>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</si>
  <si>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</si>
  <si>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</si>
  <si>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</si>
  <si>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</si>
  <si>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</si>
  <si>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</si>
  <si>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</si>
  <si>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</si>
  <si>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</si>
  <si>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</si>
  <si>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</si>
  <si>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</si>
  <si>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</si>
  <si>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</si>
  <si>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</si>
  <si>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</si>
  <si>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</si>
  <si>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</si>
  <si>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</si>
  <si>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</si>
  <si>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</si>
  <si>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</si>
  <si>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</si>
  <si>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</si>
  <si>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</si>
  <si>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</si>
  <si>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</si>
  <si>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</si>
  <si>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</si>
  <si>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</si>
  <si>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</si>
  <si>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</si>
  <si>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</si>
  <si>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</si>
  <si>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</si>
  <si>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</si>
  <si>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</si>
  <si>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</si>
  <si>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</si>
  <si>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</si>
  <si>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</si>
  <si>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</si>
  <si>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</si>
  <si>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</si>
  <si>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</si>
  <si>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</si>
  <si>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</si>
  <si>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</si>
  <si>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</si>
  <si>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</si>
  <si>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</si>
  <si>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</si>
  <si>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</si>
  <si>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</si>
  <si>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</si>
  <si>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</si>
  <si>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</si>
  <si>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</si>
  <si>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</si>
  <si>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</si>
  <si>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</si>
  <si>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</si>
  <si>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</si>
  <si>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</si>
  <si>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</si>
  <si>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</si>
  <si>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</si>
  <si>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</si>
  <si>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</si>
  <si>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</si>
  <si>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</si>
  <si>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</si>
  <si>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</si>
  <si>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</si>
  <si>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</si>
  <si>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</si>
  <si>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</si>
  <si>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</si>
  <si>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</si>
  <si>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</si>
  <si>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</si>
  <si>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</si>
  <si>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</si>
  <si>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</si>
  <si>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</si>
  <si>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</si>
  <si>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</si>
  <si>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</si>
  <si>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</si>
  <si>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</si>
  <si>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</si>
  <si>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</si>
  <si>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</si>
  <si>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</si>
  <si>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</si>
  <si>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</si>
  <si>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</si>
  <si>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</si>
  <si>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</si>
  <si>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</si>
  <si>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</si>
  <si>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</si>
  <si>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</si>
  <si>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</si>
  <si>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</si>
  <si>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</si>
  <si>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</si>
  <si>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</si>
  <si>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</si>
  <si>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</si>
  <si>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</si>
  <si>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</si>
  <si>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</si>
  <si>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</si>
  <si>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</si>
  <si>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</si>
  <si>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</si>
  <si>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</si>
  <si>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</si>
  <si>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</si>
  <si>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</si>
  <si>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</si>
  <si>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</si>
  <si>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</si>
  <si>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</si>
  <si>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</si>
  <si>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</si>
  <si>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</si>
  <si>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</si>
  <si>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</si>
  <si>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</si>
  <si>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</si>
  <si>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</si>
  <si>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</si>
  <si>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</si>
  <si>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</si>
  <si>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</si>
  <si>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</si>
  <si>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</si>
  <si>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</si>
  <si>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</si>
  <si>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</si>
  <si>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</si>
  <si>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</si>
  <si>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</si>
  <si>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</si>
  <si>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</si>
  <si>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</si>
  <si>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</si>
  <si>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</si>
  <si>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</si>
  <si>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</si>
  <si>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</si>
  <si>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</si>
  <si>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</si>
  <si>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</si>
  <si>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</si>
  <si>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</si>
  <si>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</si>
  <si>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</si>
  <si>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</si>
  <si>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</si>
  <si>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</si>
  <si>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</si>
  <si>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</si>
  <si>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</si>
  <si>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</si>
  <si>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</si>
  <si>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</si>
  <si>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</si>
  <si>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</si>
  <si>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</si>
  <si>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</si>
  <si>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</si>
  <si>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</si>
  <si>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</si>
  <si>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</si>
  <si>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</si>
  <si>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</si>
  <si>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</si>
  <si>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</si>
  <si>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</si>
  <si>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</si>
  <si>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</si>
  <si>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</si>
  <si>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</si>
  <si>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</si>
  <si>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</si>
  <si>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</si>
  <si>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</si>
  <si>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</si>
  <si>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</si>
  <si>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</si>
  <si>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</si>
  <si>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</si>
  <si>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</si>
  <si>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</si>
  <si>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</si>
  <si>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</si>
  <si>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</si>
  <si>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</si>
  <si>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</si>
  <si>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</si>
  <si>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</si>
  <si>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</si>
  <si>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</si>
  <si>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</si>
  <si>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</si>
  <si>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</si>
  <si>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</si>
  <si>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</si>
  <si>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</si>
  <si>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</si>
  <si>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</si>
  <si>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</si>
  <si>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</si>
  <si>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</si>
  <si>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</si>
  <si>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</si>
  <si>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</si>
  <si>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</si>
  <si>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</si>
  <si>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</si>
  <si>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</si>
  <si>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</si>
  <si>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</si>
  <si>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</si>
  <si>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</si>
  <si>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</si>
  <si>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</si>
  <si>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</si>
  <si>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</si>
  <si>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</si>
  <si>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</si>
  <si>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</si>
  <si>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</si>
  <si>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</si>
  <si>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</si>
  <si>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</si>
  <si>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</si>
  <si>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</si>
  <si>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</si>
  <si>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</si>
  <si>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</si>
  <si>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</si>
  <si>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</si>
  <si>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</si>
  <si>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</si>
  <si>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</si>
  <si>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</si>
  <si>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</si>
  <si>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</si>
  <si>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</si>
  <si>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</si>
  <si>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</si>
  <si>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</si>
  <si>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</si>
  <si>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</si>
  <si>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</si>
  <si>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</si>
  <si>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</si>
  <si>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</si>
  <si>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</si>
  <si>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</si>
  <si>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</si>
  <si>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</si>
  <si>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</si>
  <si>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</si>
  <si>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</si>
  <si>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</si>
  <si>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</si>
  <si>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</si>
  <si>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</si>
  <si>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</si>
  <si>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</si>
  <si>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</si>
  <si>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</si>
  <si>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</si>
  <si>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</si>
  <si>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</si>
  <si>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</si>
  <si>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</si>
  <si>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</si>
  <si>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</si>
  <si>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</si>
  <si>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</si>
  <si>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</si>
  <si>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</si>
  <si>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</si>
  <si>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</si>
  <si>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</si>
  <si>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</si>
  <si>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</si>
  <si>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</si>
  <si>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</si>
  <si>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</si>
  <si>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</si>
  <si>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</si>
  <si>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</si>
  <si>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</si>
  <si>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</si>
  <si>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</si>
  <si>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</si>
  <si>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</si>
  <si>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</si>
  <si>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</si>
  <si>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</si>
  <si>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</si>
  <si>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</si>
  <si>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</si>
  <si>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</si>
  <si>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</si>
  <si>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</si>
  <si>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</si>
  <si>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</si>
  <si>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</si>
  <si>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</si>
  <si>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</si>
  <si>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</si>
  <si>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</si>
  <si>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</si>
  <si>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</si>
  <si>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</si>
  <si>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</si>
  <si>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</si>
  <si>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</si>
  <si>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</si>
  <si>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</si>
  <si>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</si>
  <si>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</si>
  <si>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</si>
  <si>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</si>
  <si>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</si>
  <si>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</si>
  <si>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</si>
  <si>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</si>
  <si>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</si>
  <si>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</si>
  <si>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</si>
  <si>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</si>
  <si>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</si>
  <si>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</si>
  <si>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</si>
  <si>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</si>
  <si>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</si>
  <si>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</si>
  <si>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</si>
  <si>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</si>
  <si>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</si>
  <si>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</si>
  <si>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</si>
  <si>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</si>
  <si>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</si>
  <si>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</si>
  <si>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</si>
  <si>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</si>
  <si>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</si>
  <si>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</si>
  <si>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</si>
  <si>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</si>
  <si>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</si>
  <si>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</si>
  <si>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</si>
  <si>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</si>
  <si>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</si>
  <si>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</si>
  <si>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</si>
  <si>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</si>
  <si>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</si>
  <si>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</si>
  <si>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</si>
  <si>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</si>
  <si>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</si>
  <si>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</si>
  <si>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</si>
  <si>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</si>
  <si>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</si>
  <si>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</si>
  <si>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</si>
  <si>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</si>
  <si>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</si>
  <si>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</si>
  <si>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</si>
  <si>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</si>
  <si>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</si>
  <si>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</si>
  <si>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</si>
  <si>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</si>
  <si>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</si>
  <si>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</si>
  <si>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</si>
  <si>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</si>
  <si>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</si>
  <si>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</si>
  <si>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</si>
  <si>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</si>
  <si>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</si>
  <si>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</si>
  <si>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</si>
  <si>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</si>
  <si>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</si>
  <si>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</si>
  <si>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</si>
  <si>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</si>
  <si>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</si>
  <si>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</si>
  <si>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</si>
  <si>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</si>
  <si>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</si>
  <si>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</si>
  <si>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</si>
  <si>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</si>
  <si>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</si>
  <si>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</si>
  <si>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</si>
  <si>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</si>
  <si>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</si>
  <si>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</si>
  <si>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</si>
  <si>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</si>
  <si>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</si>
  <si>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</si>
  <si>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</si>
  <si>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</si>
  <si>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</si>
  <si>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</si>
  <si>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</si>
  <si>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</si>
  <si>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</si>
  <si>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</si>
  <si>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</si>
  <si>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</si>
  <si>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</si>
  <si>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</si>
  <si>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</si>
  <si>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</si>
  <si>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</si>
  <si>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</si>
  <si>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</si>
  <si>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</si>
  <si>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</si>
  <si>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</si>
  <si>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</si>
  <si>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</si>
  <si>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</si>
  <si>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</si>
  <si>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</si>
  <si>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</si>
  <si>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</si>
  <si>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</si>
  <si>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</si>
  <si>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</si>
  <si>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</si>
  <si>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</si>
  <si>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</si>
  <si>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</si>
  <si>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</si>
  <si>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</si>
  <si>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</si>
  <si>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</si>
  <si>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</si>
  <si>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</si>
  <si>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</si>
  <si>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</si>
  <si>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</si>
  <si>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</si>
  <si>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</si>
  <si>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</si>
  <si>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</si>
  <si>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</si>
  <si>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</si>
  <si>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</si>
  <si>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</si>
  <si>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</si>
  <si>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</si>
  <si>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</si>
  <si>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</si>
  <si>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</si>
  <si>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</si>
  <si>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</si>
  <si>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</si>
  <si>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</si>
  <si>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</si>
  <si>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</si>
  <si>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</si>
  <si>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</si>
  <si>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</si>
  <si>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</si>
  <si>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</si>
  <si>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</si>
  <si>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</si>
  <si>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</si>
  <si>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</si>
  <si>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</si>
  <si>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</si>
  <si>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</si>
  <si>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</si>
  <si>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</si>
  <si>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</si>
  <si>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</si>
  <si>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</si>
  <si>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</si>
  <si>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</si>
  <si>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</si>
  <si>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</si>
  <si>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</si>
  <si>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</si>
  <si>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</si>
  <si>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</si>
  <si>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</si>
  <si>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</si>
  <si>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</si>
  <si>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</si>
  <si>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</si>
  <si>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</si>
  <si>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</si>
  <si>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</si>
  <si>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</si>
  <si>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</si>
  <si>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</si>
  <si>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</si>
  <si>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</si>
  <si>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</si>
  <si>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</si>
  <si>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</si>
  <si>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</si>
  <si>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</si>
  <si>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</si>
  <si>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</si>
  <si>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</si>
  <si>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</si>
  <si>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</si>
  <si>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</si>
  <si>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</si>
  <si>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</si>
  <si>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</si>
  <si>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</si>
  <si>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</si>
  <si>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</si>
  <si>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</si>
  <si>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</si>
  <si>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</si>
  <si>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</si>
  <si>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</si>
  <si>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</si>
  <si>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</si>
  <si>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</si>
  <si>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</si>
  <si>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</si>
  <si>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</si>
  <si>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</si>
  <si>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</si>
  <si>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</si>
  <si>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</si>
  <si>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</si>
  <si>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</si>
  <si>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</si>
  <si>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</si>
  <si>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</si>
  <si>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</si>
  <si>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</si>
  <si>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</si>
  <si>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</si>
  <si>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</si>
  <si>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</si>
  <si>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</si>
  <si>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</si>
  <si>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</si>
  <si>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</si>
  <si>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</si>
  <si>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</si>
  <si>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</si>
  <si>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</si>
  <si>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</si>
  <si>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</si>
  <si>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</si>
  <si>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</si>
  <si>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</si>
  <si>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</si>
  <si>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</si>
  <si>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</si>
  <si>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</si>
  <si>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</si>
  <si>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</si>
  <si>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</si>
  <si>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</si>
  <si>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</si>
  <si>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</si>
  <si>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</si>
  <si>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</si>
  <si>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</si>
  <si>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</si>
  <si>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</si>
  <si>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</si>
  <si>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</si>
  <si>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</si>
  <si>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</si>
  <si>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</si>
  <si>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</si>
  <si>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</si>
  <si>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</si>
  <si>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</si>
  <si>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</si>
  <si>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</si>
  <si>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</si>
  <si>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</si>
  <si>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</si>
  <si>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</si>
  <si>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</si>
  <si>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</si>
  <si>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</si>
  <si>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</si>
  <si>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</si>
  <si>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</si>
  <si>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</si>
  <si>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</si>
  <si>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</si>
  <si>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</si>
  <si>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</si>
  <si>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</si>
  <si>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</si>
  <si>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</si>
  <si>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</si>
  <si>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</si>
  <si>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</si>
  <si>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</si>
  <si>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</si>
  <si>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</si>
  <si>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</si>
  <si>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</si>
  <si>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</si>
  <si>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</si>
  <si>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</si>
  <si>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</si>
  <si>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</si>
  <si>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</si>
  <si>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</si>
  <si>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</si>
  <si>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</si>
  <si>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</si>
  <si>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</si>
  <si>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</si>
  <si>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</si>
  <si>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</si>
  <si>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</si>
  <si>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</si>
  <si>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</si>
  <si>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</si>
  <si>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</si>
  <si>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</si>
  <si>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</si>
  <si>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</si>
  <si>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</si>
  <si>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</si>
  <si>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</si>
  <si>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</si>
  <si>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</si>
  <si>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</si>
  <si>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</si>
  <si>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</si>
  <si>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</si>
  <si>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</si>
  <si>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</si>
  <si>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</si>
  <si>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</si>
  <si>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</si>
  <si>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</si>
  <si>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</si>
  <si>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</si>
  <si>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</si>
  <si>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</si>
  <si>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</si>
  <si>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</si>
  <si>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</si>
  <si>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</si>
  <si>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</si>
  <si>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</si>
  <si>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</si>
  <si>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</si>
  <si>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</si>
  <si>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</si>
  <si>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</si>
  <si>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</si>
  <si>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</si>
  <si>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</si>
  <si>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</si>
  <si>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</si>
  <si>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</si>
  <si>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</si>
  <si>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</si>
  <si>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</si>
  <si>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</si>
  <si>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</si>
  <si>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</si>
  <si>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</si>
  <si>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</si>
  <si>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</si>
  <si>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</si>
  <si>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</si>
  <si>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</si>
  <si>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</si>
  <si>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</si>
  <si>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</si>
  <si>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</si>
  <si>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</si>
  <si>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</si>
  <si>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</si>
  <si>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</si>
  <si>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</si>
  <si>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</si>
  <si>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</si>
  <si>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</si>
  <si>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</si>
  <si>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</si>
  <si>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</si>
  <si>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</si>
  <si>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</si>
  <si>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</si>
  <si>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</si>
  <si>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</si>
  <si>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</si>
  <si>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</si>
  <si>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</si>
  <si>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</si>
  <si>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</si>
  <si>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</si>
  <si>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</si>
  <si>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</si>
  <si>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</si>
  <si>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</si>
  <si>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</si>
  <si>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</si>
  <si>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</si>
  <si>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</si>
  <si>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</si>
  <si>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</si>
  <si>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</si>
  <si>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</si>
  <si>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</si>
  <si>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</si>
  <si>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</si>
  <si>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</si>
  <si>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</si>
  <si>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</si>
  <si>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</si>
  <si>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</si>
  <si>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</si>
  <si>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</si>
  <si>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</si>
  <si>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</si>
  <si>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</si>
  <si>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</si>
  <si>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</si>
  <si>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</si>
  <si>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</si>
  <si>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</si>
  <si>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</si>
  <si>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</si>
  <si>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</si>
  <si>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</si>
  <si>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</si>
  <si>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</si>
  <si>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</si>
  <si>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</si>
  <si>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</si>
  <si>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</si>
  <si>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</si>
  <si>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</si>
  <si>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</si>
  <si>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</si>
  <si>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</si>
  <si>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</si>
  <si>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</si>
  <si>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</si>
  <si>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</si>
  <si>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</si>
  <si>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</si>
  <si>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</si>
  <si>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</si>
  <si>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</si>
  <si>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</si>
  <si>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</si>
  <si>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</si>
  <si>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</si>
  <si>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</si>
  <si>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</si>
  <si>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</si>
  <si>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</si>
  <si>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</si>
  <si>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</si>
  <si>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</si>
  <si>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</si>
  <si>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</si>
  <si>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</si>
  <si>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</si>
  <si>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</si>
  <si>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</si>
  <si>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</si>
  <si>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</si>
  <si>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</si>
  <si>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</si>
  <si>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</si>
  <si>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</si>
  <si>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</si>
  <si>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</si>
  <si>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</si>
  <si>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</si>
  <si>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</si>
  <si>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</si>
  <si>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</si>
  <si>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</si>
  <si>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</si>
  <si>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</si>
  <si>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</si>
  <si>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</si>
  <si>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</si>
  <si>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</si>
  <si>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</si>
  <si>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</si>
  <si>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</si>
  <si>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</si>
  <si>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</si>
  <si>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</si>
  <si>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</si>
  <si>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</si>
  <si>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</si>
  <si>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</si>
  <si>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</si>
  <si>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</si>
  <si>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</si>
  <si>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</si>
  <si>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</si>
  <si>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</si>
  <si>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</si>
  <si>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</si>
  <si>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</si>
  <si>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</si>
  <si>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</si>
  <si>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</si>
  <si>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</si>
  <si>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</si>
  <si>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</si>
  <si>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</si>
  <si>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</si>
  <si>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</si>
  <si>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</si>
  <si>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</si>
  <si>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</si>
  <si>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</si>
  <si>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</si>
  <si>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</si>
  <si>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</si>
  <si>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</si>
  <si>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</si>
  <si>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</si>
  <si>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</si>
  <si>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</si>
  <si>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</si>
  <si>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</si>
  <si>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</si>
  <si>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</si>
  <si>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</si>
  <si>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</si>
  <si>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</si>
  <si>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</si>
  <si>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</si>
  <si>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</si>
  <si>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</si>
  <si>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</si>
  <si>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</si>
  <si>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</si>
  <si>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</si>
  <si>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</si>
  <si>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</si>
  <si>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</si>
  <si>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</si>
  <si>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</si>
  <si>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</si>
  <si>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</si>
  <si>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</si>
  <si>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</si>
  <si>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</si>
  <si>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</si>
  <si>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</si>
  <si>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</si>
  <si>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</si>
  <si>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</si>
  <si>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</si>
  <si>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</si>
  <si>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</si>
  <si>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</si>
  <si>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</si>
  <si>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</si>
  <si>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</si>
  <si>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</si>
  <si>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</si>
  <si>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</si>
  <si>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</si>
  <si>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</si>
  <si>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</si>
  <si>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</si>
  <si>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</si>
  <si>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</si>
  <si>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</si>
  <si>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</si>
  <si>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</si>
  <si>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</si>
  <si>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</si>
  <si>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</si>
  <si>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</si>
  <si>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</si>
  <si>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</si>
  <si>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</si>
  <si>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</si>
  <si>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</si>
  <si>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</si>
  <si>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</si>
  <si>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</si>
  <si>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</si>
  <si>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</si>
  <si>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</si>
  <si>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</si>
  <si>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</si>
  <si>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</si>
  <si>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</si>
  <si>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</si>
  <si>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</si>
  <si>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</si>
  <si>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</si>
  <si>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</si>
  <si>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</si>
  <si>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</si>
  <si>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</si>
  <si>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</si>
  <si>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</si>
  <si>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</si>
  <si>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</si>
  <si>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</si>
  <si>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</si>
  <si>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</si>
  <si>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</si>
  <si>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</si>
  <si>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</si>
  <si>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</si>
  <si>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</si>
  <si>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</si>
  <si>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</si>
  <si>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</si>
  <si>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</si>
  <si>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</si>
  <si>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</si>
  <si>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</si>
  <si>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</si>
  <si>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</si>
  <si>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</si>
  <si>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</si>
  <si>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</si>
  <si>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</si>
  <si>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</si>
  <si>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</si>
  <si>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</si>
  <si>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</si>
  <si>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</si>
  <si>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</si>
  <si>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</si>
  <si>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</si>
  <si>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</si>
  <si>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</si>
  <si>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</si>
  <si>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</si>
  <si>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</si>
  <si>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</si>
  <si>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</si>
  <si>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</si>
  <si>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</si>
  <si>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</si>
  <si>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</si>
  <si>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</si>
  <si>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</si>
  <si>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</si>
  <si>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</si>
  <si>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</si>
  <si>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</si>
  <si>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</si>
  <si>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</si>
  <si>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</si>
  <si>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</si>
  <si>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</si>
  <si>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</si>
  <si>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</si>
  <si>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</si>
  <si>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</si>
  <si>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</si>
  <si>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</si>
  <si>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</si>
  <si>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</si>
  <si>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</si>
  <si>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</si>
  <si>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</si>
  <si>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</si>
  <si>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</si>
  <si>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</si>
  <si>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</si>
  <si>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</si>
  <si>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</si>
  <si>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</si>
  <si>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</si>
  <si>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</si>
  <si>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</si>
  <si>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</si>
  <si>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</si>
  <si>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</si>
  <si>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</si>
  <si>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</si>
  <si>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</si>
  <si>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</si>
  <si>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</si>
  <si>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</si>
  <si>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</si>
  <si>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</si>
  <si>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</si>
  <si>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</si>
  <si>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</si>
  <si>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</si>
  <si>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</si>
  <si>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</si>
  <si>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</si>
  <si>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</si>
  <si>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</si>
  <si>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</si>
  <si>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</si>
  <si>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</si>
  <si>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</si>
  <si>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</si>
  <si>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</si>
  <si>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</si>
  <si>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</si>
  <si>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</si>
  <si>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</si>
  <si>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</si>
  <si>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</si>
  <si>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</si>
  <si>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</si>
  <si>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</si>
  <si>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</si>
  <si>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</si>
  <si>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</si>
  <si>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</si>
  <si>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</si>
  <si>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</si>
  <si>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</si>
  <si>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</si>
  <si>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</si>
  <si>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</si>
  <si>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</si>
  <si>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</si>
  <si>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</si>
  <si>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</si>
  <si>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</si>
  <si>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</si>
  <si>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</si>
  <si>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</si>
  <si>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</si>
  <si>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</si>
  <si>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</si>
  <si>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</si>
  <si>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</si>
  <si>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</si>
  <si>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</si>
  <si>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</si>
  <si>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</si>
  <si>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</si>
  <si>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</si>
  <si>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</si>
  <si>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</si>
  <si>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</si>
  <si>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</si>
  <si>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</si>
  <si>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</si>
  <si>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</si>
  <si>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</si>
  <si>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</si>
  <si>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</si>
  <si>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</si>
  <si>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</si>
  <si>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</si>
  <si>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</si>
  <si>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</si>
  <si>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</si>
  <si>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</si>
  <si>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</si>
  <si>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</si>
  <si>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</si>
  <si>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</si>
  <si>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</si>
  <si>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</si>
  <si>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</si>
  <si>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</si>
  <si>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</si>
  <si>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</si>
  <si>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</si>
  <si>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</si>
  <si>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</si>
  <si>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</si>
  <si>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</si>
  <si>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</si>
  <si>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</si>
  <si>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</si>
  <si>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</si>
  <si>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</si>
  <si>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</si>
  <si>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</si>
  <si>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</si>
  <si>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</si>
  <si>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</si>
  <si>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</si>
  <si>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</si>
  <si>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</si>
  <si>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</si>
  <si>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</si>
  <si>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</si>
  <si>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</si>
  <si>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</si>
  <si>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</si>
  <si>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</si>
  <si>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</si>
  <si>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</si>
  <si>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</si>
  <si>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</si>
  <si>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</si>
  <si>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</si>
  <si>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</si>
  <si>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</si>
  <si>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</si>
  <si>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</si>
  <si>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</si>
  <si>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</si>
  <si>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</si>
  <si>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</si>
  <si>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</si>
  <si>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</si>
  <si>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</si>
  <si>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</si>
  <si>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</si>
  <si>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</si>
  <si>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</si>
  <si>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</si>
  <si>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</si>
  <si>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</si>
  <si>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</si>
  <si>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</si>
  <si>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</si>
  <si>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</si>
  <si>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</si>
  <si>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</si>
  <si>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</si>
  <si>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</si>
  <si>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</si>
  <si>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</si>
  <si>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</si>
  <si>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</si>
  <si>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</si>
  <si>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</si>
  <si>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</si>
  <si>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</si>
  <si>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</si>
  <si>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</si>
  <si>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</si>
  <si>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</si>
  <si>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</si>
  <si>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</si>
  <si>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</si>
  <si>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</si>
  <si>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</si>
  <si>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</si>
  <si>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</si>
  <si>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</si>
  <si>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</si>
  <si>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</si>
  <si>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</si>
  <si>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</si>
  <si>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</si>
  <si>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</si>
  <si>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</si>
  <si>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</si>
  <si>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</si>
  <si>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</si>
  <si>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</si>
  <si>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</si>
  <si>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</si>
  <si>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</si>
  <si>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</si>
  <si>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</si>
  <si>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</si>
  <si>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</si>
  <si>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</si>
  <si>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</si>
  <si>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</si>
  <si>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</si>
  <si>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</si>
  <si>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</si>
  <si>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</si>
  <si>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</si>
  <si>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</si>
  <si>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</si>
  <si>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</si>
  <si>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</si>
  <si>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</si>
  <si>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</si>
  <si>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</si>
  <si>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</si>
  <si>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</si>
  <si>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</si>
  <si>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</si>
  <si>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</si>
  <si>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</si>
  <si>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</si>
  <si>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</si>
  <si>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</si>
  <si>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</si>
  <si>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</si>
  <si>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</si>
  <si>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</si>
  <si>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</si>
  <si>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</si>
  <si>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</si>
  <si>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</si>
  <si>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</si>
  <si>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</si>
  <si>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</si>
  <si>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</si>
  <si>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</si>
  <si>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</si>
  <si>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</si>
  <si>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</si>
  <si>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</si>
  <si>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</si>
  <si>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</si>
  <si>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</si>
  <si>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</si>
  <si>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</si>
  <si>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</si>
  <si>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</si>
  <si>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</si>
  <si>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</si>
  <si>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</si>
  <si>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</si>
  <si>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</si>
  <si>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</si>
  <si>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</si>
  <si>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</si>
  <si>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</si>
  <si>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</si>
  <si>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</si>
  <si>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</si>
  <si>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</si>
  <si>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</si>
  <si>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</si>
  <si>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</si>
  <si>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</si>
  <si>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</si>
  <si>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</si>
  <si>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</si>
  <si>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</si>
  <si>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</si>
  <si>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</si>
  <si>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</si>
  <si>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</si>
  <si>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</si>
  <si>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</si>
  <si>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</si>
  <si>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</si>
  <si>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</si>
  <si>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</si>
  <si>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</si>
  <si>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</si>
  <si>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</si>
  <si>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</si>
  <si>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</si>
  <si>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</si>
  <si>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</si>
  <si>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</si>
  <si>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</si>
  <si>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</si>
  <si>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</si>
  <si>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</si>
  <si>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</si>
  <si>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</si>
  <si>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</si>
  <si>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</si>
  <si>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</si>
  <si>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</si>
  <si>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</si>
  <si>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</si>
  <si>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</si>
  <si>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</si>
  <si>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</si>
  <si>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</si>
  <si>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</si>
  <si>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</si>
  <si>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</si>
  <si>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</si>
  <si>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</si>
  <si>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</si>
  <si>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</si>
  <si>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</si>
  <si>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</si>
  <si>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</si>
  <si>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</si>
  <si>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</si>
  <si>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</si>
  <si>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</si>
  <si>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</si>
  <si>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</si>
  <si>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</si>
  <si>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</si>
  <si>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</si>
  <si>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</si>
  <si>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</si>
  <si>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</si>
  <si>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</si>
  <si>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</si>
  <si>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</si>
  <si>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</si>
  <si>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</si>
  <si>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</si>
  <si>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</si>
  <si>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</si>
  <si>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</si>
  <si>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</si>
  <si>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</si>
  <si>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</si>
  <si>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</si>
  <si>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</si>
  <si>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</si>
  <si>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</si>
  <si>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</si>
  <si>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</si>
  <si>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</si>
  <si>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</si>
  <si>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</si>
  <si>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</si>
  <si>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</si>
  <si>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</si>
  <si>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</si>
  <si>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</si>
  <si>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</si>
  <si>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</si>
  <si>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</si>
  <si>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</si>
  <si>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</si>
  <si>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</si>
  <si>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</si>
  <si>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</si>
  <si>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</si>
  <si>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</si>
  <si>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</si>
  <si>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</si>
  <si>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</si>
  <si>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</si>
  <si>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</si>
  <si>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</si>
  <si>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</si>
  <si>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</si>
  <si>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</si>
  <si>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</si>
  <si>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</si>
  <si>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</si>
  <si>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</si>
  <si>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</si>
  <si>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</si>
  <si>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</si>
  <si>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</si>
  <si>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</si>
  <si>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</si>
  <si>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</si>
  <si>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</si>
  <si>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</si>
  <si>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</si>
  <si>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</si>
  <si>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</si>
  <si>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</si>
  <si>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</si>
  <si>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</si>
  <si>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</si>
  <si>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</si>
  <si>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</si>
  <si>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</si>
  <si>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</si>
  <si>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</si>
  <si>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</si>
  <si>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</si>
  <si>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</si>
  <si>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</si>
  <si>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</si>
  <si>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</si>
  <si>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</si>
  <si>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</si>
  <si>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</si>
  <si>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</si>
  <si>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</si>
  <si>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</si>
  <si>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</si>
  <si>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</si>
  <si>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</si>
  <si>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</si>
  <si>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</si>
  <si>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</si>
  <si>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</si>
  <si>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</si>
  <si>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</si>
  <si>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</si>
  <si>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</si>
  <si>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</si>
  <si>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</si>
  <si>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</si>
  <si>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</si>
  <si>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</si>
  <si>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</si>
  <si>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</si>
  <si>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</si>
  <si>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</si>
  <si>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</si>
  <si>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</si>
  <si>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</si>
  <si>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</si>
  <si>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</si>
  <si>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</si>
  <si>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</si>
  <si>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</si>
  <si>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</si>
  <si>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</si>
  <si>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</si>
  <si>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</si>
  <si>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</si>
  <si>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</si>
  <si>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</si>
  <si>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</si>
  <si>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</si>
  <si>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</si>
  <si>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</si>
  <si>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</si>
  <si>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</si>
  <si>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</si>
  <si>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</si>
  <si>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</si>
  <si>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</si>
  <si>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</si>
  <si>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</si>
  <si>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</si>
  <si>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</si>
  <si>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</si>
  <si>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</si>
  <si>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</si>
  <si>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</si>
  <si>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</si>
  <si>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</si>
  <si>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</si>
  <si>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</si>
  <si>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</si>
  <si>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</si>
  <si>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</si>
  <si>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</si>
  <si>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</si>
  <si>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</si>
  <si>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</si>
  <si>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</si>
  <si>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</si>
  <si>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</si>
  <si>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</si>
  <si>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</si>
  <si>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</si>
  <si>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</si>
  <si>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</si>
  <si>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</si>
  <si>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</si>
  <si>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</si>
  <si>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</si>
  <si>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</si>
  <si>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</si>
  <si>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</si>
  <si>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</si>
  <si>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</si>
  <si>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</si>
  <si>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</si>
  <si>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</si>
  <si>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</si>
  <si>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</si>
  <si>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</si>
  <si>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</si>
  <si>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</si>
  <si>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</si>
  <si>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</si>
  <si>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</si>
  <si>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</si>
  <si>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</si>
  <si>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</si>
  <si>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</si>
  <si>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</si>
  <si>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</si>
  <si>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</si>
  <si>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</si>
  <si>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</si>
  <si>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</si>
  <si>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</si>
  <si>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</si>
  <si>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</si>
  <si>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</si>
  <si>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</si>
  <si>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</si>
  <si>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</si>
  <si>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</si>
  <si>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</si>
  <si>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</si>
  <si>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</si>
  <si>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</si>
  <si>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</si>
  <si>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</si>
  <si>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</si>
  <si>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</si>
  <si>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</si>
  <si>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</si>
  <si>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</si>
  <si>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</si>
  <si>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</si>
  <si>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</si>
  <si>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</si>
  <si>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</si>
  <si>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</si>
  <si>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</si>
  <si>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</si>
  <si>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</si>
  <si>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</si>
  <si>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</si>
  <si>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</si>
  <si>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</si>
  <si>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</si>
  <si>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</si>
  <si>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</si>
  <si>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</si>
  <si>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</si>
  <si>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</si>
  <si>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</si>
  <si>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</si>
  <si>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</si>
  <si>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</si>
  <si>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</si>
  <si>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</si>
  <si>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</si>
  <si>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</si>
  <si>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</si>
  <si>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</si>
  <si>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</si>
  <si>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</si>
  <si>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</si>
  <si>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</si>
  <si>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</si>
  <si>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</si>
  <si>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</si>
  <si>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</si>
  <si>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</si>
  <si>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</si>
  <si>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</si>
  <si>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</si>
  <si>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</si>
  <si>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</si>
  <si>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</si>
  <si>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</si>
  <si>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</si>
  <si>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</si>
  <si>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</si>
  <si>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</si>
  <si>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</si>
  <si>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</si>
  <si>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</si>
  <si>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</si>
  <si>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</si>
  <si>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</si>
  <si>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</si>
  <si>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</si>
  <si>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</si>
  <si>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</si>
  <si>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</si>
  <si>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</si>
  <si>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</si>
  <si>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</si>
  <si>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</si>
  <si>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</si>
  <si>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</si>
  <si>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</si>
  <si>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</si>
  <si>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</si>
  <si>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</si>
  <si>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</si>
  <si>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</si>
  <si>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</si>
  <si>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</si>
  <si>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</si>
  <si>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</si>
  <si>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</si>
  <si>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</si>
  <si>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</si>
  <si>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</si>
  <si>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</si>
  <si>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</si>
  <si>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</si>
  <si>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</si>
  <si>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</si>
  <si>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</si>
  <si>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</si>
  <si>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</si>
  <si>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</si>
  <si>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</si>
  <si>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</si>
  <si>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</si>
  <si>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</si>
  <si>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</si>
  <si>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</si>
  <si>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</si>
  <si>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</si>
  <si>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</si>
  <si>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</si>
  <si>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</si>
  <si>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</si>
  <si>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</si>
  <si>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</si>
  <si>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</si>
  <si>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</si>
  <si>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</si>
  <si>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</si>
  <si>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</si>
  <si>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</si>
  <si>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</si>
  <si>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</si>
  <si>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</si>
  <si>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</si>
  <si>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</si>
  <si>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</si>
  <si>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</si>
  <si>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</si>
  <si>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</si>
  <si>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</si>
  <si>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</si>
  <si>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</si>
  <si>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</si>
  <si>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</si>
  <si>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</si>
  <si>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</si>
  <si>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</si>
  <si>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</si>
  <si>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</si>
  <si>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</si>
  <si>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</si>
  <si>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</si>
  <si>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</si>
  <si>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</si>
  <si>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</si>
  <si>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</si>
  <si>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</si>
  <si>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</si>
  <si>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</si>
  <si>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</si>
  <si>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</si>
  <si>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</si>
  <si>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</si>
  <si>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</si>
  <si>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</si>
  <si>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</si>
  <si>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</si>
  <si>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</si>
  <si>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</si>
  <si>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</si>
  <si>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</si>
  <si>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</si>
  <si>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</si>
  <si>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</si>
  <si>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</si>
  <si>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</si>
  <si>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</si>
  <si>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</si>
  <si>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</si>
  <si>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</si>
  <si>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</si>
  <si>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</si>
  <si>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</si>
  <si>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</si>
  <si>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</si>
  <si>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</si>
  <si>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</si>
  <si>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</si>
  <si>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</si>
  <si>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</si>
  <si>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</si>
  <si>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</si>
  <si>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</si>
  <si>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</si>
  <si>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</si>
  <si>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</si>
  <si>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</si>
  <si>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</si>
  <si>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</si>
  <si>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</si>
  <si>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</si>
  <si>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</si>
  <si>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</si>
  <si>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</si>
  <si>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</si>
  <si>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</si>
  <si>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</si>
  <si>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</si>
  <si>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</si>
  <si>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</si>
  <si>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</si>
  <si>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</si>
  <si>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</si>
  <si>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</si>
  <si>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</si>
  <si>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</si>
  <si>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</si>
  <si>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</si>
  <si>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</si>
  <si>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</si>
  <si>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</si>
  <si>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</si>
  <si>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</si>
  <si>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</si>
  <si>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</si>
  <si>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</si>
  <si>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</si>
  <si>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</si>
  <si>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</si>
  <si>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</si>
  <si>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</si>
  <si>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</si>
  <si>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</si>
  <si>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</si>
  <si>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</si>
  <si>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</si>
  <si>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</si>
  <si>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</si>
  <si>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</si>
  <si>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</si>
  <si>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</si>
  <si>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</si>
  <si>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</si>
  <si>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</si>
  <si>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</si>
  <si>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</si>
  <si>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</si>
  <si>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</si>
  <si>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</si>
  <si>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</si>
  <si>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</si>
  <si>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</si>
  <si>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</si>
  <si>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</si>
  <si>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</si>
  <si>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</si>
  <si>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</si>
  <si>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</si>
  <si>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</si>
  <si>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</si>
  <si>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</si>
  <si>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</si>
  <si>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</si>
  <si>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</si>
  <si>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</si>
  <si>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</si>
  <si>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</si>
  <si>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</si>
  <si>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</si>
  <si>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</si>
  <si>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</si>
  <si>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</si>
  <si>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</si>
  <si>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</si>
  <si>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</si>
  <si>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</si>
  <si>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</si>
  <si>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</si>
  <si>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</si>
  <si>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</si>
  <si>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</si>
  <si>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</si>
  <si>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</si>
  <si>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</si>
  <si>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</si>
  <si>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</si>
  <si>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</si>
  <si>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</si>
  <si>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</si>
  <si>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</si>
  <si>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</si>
  <si>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</si>
  <si>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</si>
  <si>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</si>
  <si>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</si>
  <si>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</si>
  <si>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</si>
  <si>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</si>
  <si>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</si>
  <si>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</si>
  <si>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</si>
  <si>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</si>
  <si>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</si>
  <si>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</si>
  <si>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</si>
  <si>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</si>
  <si>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</si>
  <si>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</si>
  <si>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</si>
  <si>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</si>
  <si>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</si>
  <si>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</si>
  <si>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</si>
  <si>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</si>
  <si>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</si>
  <si>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</si>
  <si>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</si>
  <si>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</si>
  <si>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</si>
  <si>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</si>
  <si>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</si>
  <si>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</si>
  <si>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</si>
  <si>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</si>
  <si>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</si>
  <si>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</si>
  <si>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</si>
  <si>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</si>
  <si>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</si>
  <si>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</si>
  <si>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</si>
  <si>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</si>
  <si>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</si>
  <si>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</si>
  <si>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</si>
  <si>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</si>
  <si>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</si>
  <si>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</si>
  <si>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</si>
  <si>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</si>
  <si>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</si>
  <si>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</si>
  <si>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</si>
  <si>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</si>
  <si>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</si>
  <si>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</si>
  <si>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</si>
  <si>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</si>
  <si>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</si>
  <si>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</si>
  <si>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</si>
  <si>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</si>
  <si>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</si>
  <si>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</si>
  <si>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</si>
  <si>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</si>
  <si>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</si>
  <si>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</si>
  <si>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</si>
  <si>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</si>
  <si>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</si>
  <si>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</si>
  <si>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</si>
  <si>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</si>
  <si>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</si>
  <si>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</si>
  <si>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</si>
  <si>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</si>
  <si>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</si>
  <si>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</si>
  <si>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</si>
  <si>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</si>
  <si>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</si>
  <si>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</si>
  <si>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</si>
  <si>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</si>
  <si>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</si>
  <si>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</si>
  <si>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</si>
  <si>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</si>
  <si>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</si>
  <si>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</si>
  <si>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</si>
  <si>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</si>
  <si>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</si>
  <si>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</si>
  <si>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</si>
  <si>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</si>
  <si>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</si>
  <si>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</si>
  <si>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</si>
  <si>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</si>
  <si>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</si>
  <si>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</si>
  <si>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</si>
  <si>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</si>
  <si>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</si>
  <si>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</si>
  <si>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</si>
  <si>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</si>
  <si>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</si>
  <si>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</si>
  <si>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</si>
  <si>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</si>
  <si>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</si>
  <si>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</si>
  <si>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</si>
  <si>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</si>
  <si>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</si>
  <si>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</si>
  <si>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</si>
  <si>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</si>
  <si>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</si>
  <si>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</si>
  <si>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</si>
  <si>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</si>
  <si>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</si>
  <si>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</si>
  <si>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</si>
  <si>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</si>
  <si>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</si>
  <si>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</si>
  <si>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</si>
  <si>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</si>
  <si>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</si>
  <si>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</si>
  <si>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</si>
  <si>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</si>
  <si>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</si>
  <si>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</si>
  <si>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</si>
  <si>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</si>
  <si>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</si>
  <si>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</si>
  <si>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</si>
  <si>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</si>
  <si>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</si>
  <si>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</si>
  <si>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</si>
  <si>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</si>
  <si>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</si>
  <si>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</si>
  <si>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</si>
  <si>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</si>
  <si>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</si>
  <si>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</si>
  <si>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</si>
  <si>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</si>
  <si>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</si>
  <si>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</si>
  <si>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</si>
  <si>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</si>
  <si>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</si>
  <si>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</si>
  <si>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</si>
  <si>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</si>
  <si>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</si>
  <si>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</si>
  <si>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</si>
  <si>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</si>
  <si>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</si>
  <si>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</si>
  <si>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</si>
  <si>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</si>
  <si>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</si>
  <si>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</si>
  <si>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</si>
  <si>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</si>
  <si>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</si>
  <si>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</si>
  <si>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</si>
  <si>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</si>
  <si>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</si>
  <si>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</si>
  <si>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</si>
  <si>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</si>
  <si>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</si>
  <si>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</si>
  <si>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</si>
  <si>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</si>
  <si>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</si>
  <si>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</si>
  <si>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</si>
  <si>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</si>
  <si>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</si>
  <si>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</si>
  <si>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</si>
  <si>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</si>
  <si>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</si>
  <si>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</si>
  <si>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</si>
  <si>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</si>
  <si>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</si>
  <si>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</si>
  <si>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</si>
  <si>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</si>
  <si>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</si>
  <si>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</si>
  <si>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</si>
  <si>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</si>
  <si>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</si>
  <si>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</si>
  <si>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</si>
  <si>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</si>
  <si>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</si>
  <si>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</si>
  <si>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</si>
  <si>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</si>
  <si>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</si>
  <si>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</si>
  <si>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</si>
  <si>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</si>
  <si>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</si>
  <si>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</si>
  <si>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</si>
  <si>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</si>
  <si>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</si>
  <si>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</si>
  <si>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</si>
  <si>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</si>
  <si>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</si>
  <si>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</si>
  <si>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</si>
  <si>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</si>
  <si>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</si>
  <si>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</si>
  <si>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</si>
  <si>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</si>
  <si>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</si>
  <si>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</si>
  <si>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</si>
  <si>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</si>
  <si>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</si>
  <si>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</si>
  <si>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</si>
  <si>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</si>
  <si>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</si>
  <si>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</si>
  <si>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</si>
  <si>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</si>
  <si>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</si>
  <si>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</si>
  <si>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</si>
  <si>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</si>
  <si>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</si>
  <si>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</si>
  <si>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</si>
  <si>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</si>
  <si>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</si>
  <si>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</si>
  <si>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</si>
  <si>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</si>
  <si>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</si>
  <si>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</si>
  <si>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</si>
  <si>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</si>
  <si>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</si>
  <si>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</si>
  <si>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</si>
  <si>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</si>
  <si>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</si>
  <si>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</si>
  <si>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</si>
  <si>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</si>
  <si>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</si>
  <si>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</si>
  <si>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</si>
  <si>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</si>
  <si>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</si>
  <si>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</si>
  <si>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</si>
  <si>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</si>
  <si>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</si>
  <si>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</si>
  <si>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</si>
  <si>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</si>
  <si>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</si>
  <si>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</si>
  <si>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</si>
  <si>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</si>
  <si>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</si>
  <si>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</si>
  <si>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</si>
  <si>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</si>
  <si>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</si>
  <si>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</si>
  <si>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</si>
  <si>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</si>
  <si>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</si>
  <si>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</si>
  <si>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</si>
  <si>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</si>
  <si>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</si>
  <si>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</si>
  <si>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</si>
  <si>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</si>
  <si>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</si>
  <si>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</si>
  <si>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</si>
  <si>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</si>
  <si>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</si>
  <si>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</si>
  <si>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</si>
  <si>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</si>
  <si>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</si>
  <si>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</si>
  <si>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</si>
  <si>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</si>
  <si>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</si>
  <si>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</si>
  <si>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</si>
  <si>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</si>
  <si>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</si>
  <si>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</si>
  <si>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</si>
  <si>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</si>
  <si>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</si>
  <si>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</si>
  <si>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</si>
  <si>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</si>
  <si>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</si>
  <si>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</si>
  <si>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</si>
  <si>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</si>
  <si>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</si>
  <si>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</si>
  <si>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</si>
  <si>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</si>
  <si>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</si>
  <si>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</si>
  <si>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</si>
  <si>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</si>
  <si>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</si>
  <si>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</si>
  <si>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</si>
  <si>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</si>
  <si>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</si>
  <si>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</si>
  <si>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</si>
  <si>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</si>
  <si>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</si>
  <si>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</si>
  <si>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</si>
  <si>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</si>
  <si>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</si>
  <si>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</si>
  <si>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</si>
  <si>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</si>
  <si>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</si>
  <si>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</si>
  <si>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</si>
  <si>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</si>
  <si>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</si>
  <si>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</si>
  <si>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</si>
  <si>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</si>
  <si>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</si>
  <si>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</si>
  <si>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</si>
  <si>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</si>
  <si>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</si>
  <si>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</si>
  <si>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</si>
  <si>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</si>
  <si>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</si>
  <si>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</si>
  <si>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</si>
  <si>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</si>
  <si>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</si>
  <si>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</si>
  <si>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</si>
  <si>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</si>
  <si>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</si>
  <si>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</si>
  <si>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</si>
  <si>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</si>
  <si>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</si>
  <si>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</si>
  <si>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</si>
  <si>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</si>
  <si>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</si>
  <si>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</si>
  <si>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</si>
  <si>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</si>
  <si>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</si>
  <si>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</si>
  <si>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</si>
  <si>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</si>
  <si>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</si>
  <si>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</si>
  <si>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</si>
  <si>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</si>
  <si>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</si>
  <si>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</si>
  <si>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</si>
  <si>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</si>
  <si>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</si>
  <si>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</si>
  <si>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</si>
  <si>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</si>
  <si>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</si>
  <si>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</si>
  <si>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</si>
  <si>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</si>
  <si>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</si>
  <si>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</si>
  <si>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</si>
  <si>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</si>
  <si>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</si>
  <si>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</si>
  <si>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</si>
  <si>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</si>
  <si>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</si>
  <si>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</si>
  <si>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</si>
  <si>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</si>
  <si>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</si>
  <si>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</si>
  <si>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</si>
  <si>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</si>
  <si>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</si>
  <si>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</si>
  <si>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</si>
  <si>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</si>
  <si>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</si>
  <si>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</si>
  <si>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</si>
  <si>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</si>
  <si>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</si>
  <si>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</si>
  <si>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</si>
  <si>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</si>
  <si>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</si>
  <si>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</si>
  <si>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</si>
  <si>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</si>
  <si>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</si>
  <si>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</si>
  <si>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</si>
  <si>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</si>
  <si>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</si>
  <si>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</si>
  <si>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</si>
  <si>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</si>
  <si>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</si>
  <si>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</si>
  <si>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</si>
  <si>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</si>
  <si>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</si>
  <si>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</si>
  <si>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</si>
  <si>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</si>
  <si>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</si>
  <si>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</si>
  <si>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</si>
  <si>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</si>
  <si>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</si>
  <si>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</si>
  <si>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</si>
  <si>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</si>
  <si>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</si>
  <si>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</si>
  <si>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</si>
  <si>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</si>
  <si>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</si>
  <si>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</si>
  <si>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</si>
  <si>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</si>
  <si>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</si>
  <si>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</si>
  <si>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</si>
  <si>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</si>
  <si>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</si>
  <si>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</si>
  <si>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</si>
  <si>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</si>
  <si>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</si>
  <si>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</si>
  <si>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</si>
  <si>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</si>
  <si>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</si>
  <si>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</si>
  <si>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</si>
  <si>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</si>
  <si>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</si>
  <si>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</si>
  <si>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</si>
  <si>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</si>
  <si>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</si>
  <si>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</si>
  <si>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</si>
  <si>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</si>
  <si>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</si>
  <si>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</si>
  <si>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</si>
  <si>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</si>
  <si>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</si>
  <si>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</si>
  <si>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</si>
  <si>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</si>
  <si>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</si>
  <si>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</si>
  <si>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</si>
  <si>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</si>
  <si>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</si>
  <si>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</si>
  <si>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</si>
  <si>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</si>
  <si>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</si>
  <si>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</si>
  <si>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</si>
  <si>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</si>
  <si>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</si>
  <si>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</si>
  <si>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</si>
  <si>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</si>
  <si>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</si>
  <si>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</si>
  <si>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</si>
  <si>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</si>
  <si>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</si>
  <si>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</si>
  <si>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</si>
  <si>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</si>
  <si>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</si>
  <si>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</si>
  <si>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</si>
  <si>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</si>
  <si>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</si>
  <si>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</si>
  <si>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</si>
  <si>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</si>
  <si>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</si>
  <si>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</si>
  <si>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</si>
  <si>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</si>
  <si>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</si>
  <si>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</si>
  <si>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</si>
  <si>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</si>
  <si>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</si>
  <si>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</si>
  <si>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</si>
  <si>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</si>
  <si>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</si>
  <si>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</si>
  <si>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</si>
  <si>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</si>
  <si>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</si>
  <si>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</si>
  <si>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</si>
  <si>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</si>
  <si>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</si>
  <si>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</si>
  <si>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</si>
  <si>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</si>
  <si>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</si>
  <si>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</si>
  <si>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</si>
  <si>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</si>
  <si>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</si>
  <si>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</si>
  <si>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</si>
  <si>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</si>
  <si>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</si>
  <si>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</si>
  <si>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</si>
  <si>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</si>
  <si>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</si>
  <si>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</si>
  <si>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</si>
  <si>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</si>
  <si>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</si>
  <si>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</si>
  <si>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</si>
  <si>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</si>
  <si>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</si>
  <si>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</si>
  <si>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</si>
  <si>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</si>
  <si>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</si>
  <si>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</si>
  <si>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</si>
  <si>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</si>
  <si>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</si>
  <si>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</si>
  <si>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</si>
  <si>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</si>
  <si>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</si>
  <si>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</si>
  <si>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</si>
  <si>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</si>
  <si>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</si>
  <si>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</si>
  <si>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</si>
  <si>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</si>
  <si>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</si>
  <si>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</si>
  <si>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</si>
  <si>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</si>
  <si>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</si>
  <si>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</si>
  <si>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</si>
  <si>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</si>
  <si>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</si>
  <si>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</si>
  <si>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</si>
  <si>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</si>
  <si>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</si>
  <si>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</si>
  <si>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</si>
  <si>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</si>
  <si>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</si>
  <si>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</si>
  <si>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</si>
  <si>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</si>
  <si>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</si>
  <si>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</si>
  <si>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</si>
  <si>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</si>
  <si>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</si>
  <si>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</si>
  <si>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</si>
  <si>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</si>
  <si>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</si>
  <si>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</si>
  <si>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</si>
  <si>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</si>
  <si>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</si>
  <si>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</si>
  <si>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</si>
  <si>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</si>
  <si>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</si>
  <si>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</si>
  <si>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</si>
  <si>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</si>
  <si>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</si>
  <si>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</si>
  <si>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</si>
  <si>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</si>
  <si>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</si>
  <si>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</si>
  <si>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</si>
  <si>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</si>
  <si>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</si>
  <si>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</si>
  <si>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</si>
  <si>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</si>
  <si>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</si>
  <si>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</si>
  <si>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</si>
  <si>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</si>
  <si>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</si>
  <si>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</si>
  <si>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</si>
  <si>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</si>
  <si>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</si>
  <si>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</si>
  <si>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</si>
  <si>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</si>
  <si>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</si>
  <si>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</si>
  <si>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</si>
  <si>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</si>
  <si>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</si>
  <si>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</si>
  <si>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</si>
  <si>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</si>
  <si>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</si>
  <si>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</si>
  <si>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</si>
  <si>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</si>
  <si>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</si>
  <si>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</si>
  <si>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</si>
  <si>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</si>
  <si>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</si>
  <si>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</si>
  <si>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</si>
  <si>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</si>
  <si>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</si>
  <si>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</si>
  <si>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</si>
  <si>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</si>
  <si>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</si>
  <si>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</si>
  <si>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</si>
  <si>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</si>
  <si>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</si>
  <si>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</si>
  <si>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</si>
  <si>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</si>
  <si>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</si>
  <si>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</si>
  <si>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</si>
  <si>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</si>
  <si>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</si>
  <si>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</si>
  <si>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</si>
  <si>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</si>
  <si>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</si>
  <si>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</si>
  <si>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</si>
  <si>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</si>
  <si>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</si>
  <si>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</si>
  <si>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</si>
  <si>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</si>
  <si>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</si>
  <si>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</si>
  <si>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</si>
  <si>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</si>
  <si>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</si>
  <si>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</si>
  <si>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</si>
  <si>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</si>
  <si>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</si>
  <si>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</si>
  <si>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</si>
  <si>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</si>
  <si>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</si>
  <si>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</si>
  <si>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</si>
  <si>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</si>
  <si>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</si>
  <si>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</si>
  <si>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</si>
  <si>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</si>
  <si>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</si>
  <si>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</si>
  <si>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</si>
  <si>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</si>
  <si>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</si>
  <si>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</si>
  <si>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</si>
  <si>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</si>
  <si>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</si>
  <si>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</si>
  <si>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</si>
  <si>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</si>
  <si>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</si>
  <si>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</si>
  <si>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</si>
  <si>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</si>
  <si>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</si>
  <si>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</si>
  <si>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</si>
  <si>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</si>
  <si>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</si>
  <si>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</si>
  <si>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</si>
  <si>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</si>
  <si>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</si>
  <si>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</si>
  <si>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</si>
  <si>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</si>
  <si>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</si>
  <si>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</si>
  <si>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</si>
  <si>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</si>
  <si>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</si>
  <si>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</si>
  <si>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</si>
  <si>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</si>
  <si>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</si>
  <si>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</si>
  <si>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</si>
  <si>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</si>
  <si>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</si>
  <si>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</si>
  <si>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</si>
  <si>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</si>
  <si>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</si>
  <si>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</si>
  <si>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</si>
  <si>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</si>
  <si>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</si>
  <si>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</si>
  <si>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</si>
  <si>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</si>
  <si>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</si>
  <si>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</si>
  <si>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</si>
  <si>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</si>
  <si>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</si>
  <si>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</si>
  <si>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</si>
  <si>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</si>
  <si>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</si>
  <si>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</si>
  <si>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</si>
  <si>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</si>
  <si>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</si>
  <si>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</si>
  <si>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</si>
  <si>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</si>
  <si>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</si>
  <si>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</si>
  <si>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</si>
  <si>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</si>
  <si>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</si>
  <si>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</si>
  <si>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</si>
  <si>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</si>
  <si>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</si>
  <si>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</si>
  <si>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</si>
  <si>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</si>
  <si>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</si>
  <si>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</si>
  <si>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</si>
  <si>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</si>
  <si>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</si>
  <si>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</si>
  <si>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</si>
  <si>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</si>
  <si>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</si>
  <si>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</si>
  <si>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</si>
  <si>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</si>
  <si>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</si>
  <si>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</si>
  <si>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</si>
  <si>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</si>
  <si>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</si>
  <si>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</si>
  <si>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</si>
  <si>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</si>
  <si>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</si>
  <si>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</si>
  <si>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</si>
  <si>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</si>
  <si>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</si>
  <si>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</si>
  <si>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</si>
  <si>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</si>
  <si>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</si>
  <si>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</si>
  <si>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</si>
  <si>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</si>
  <si>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</si>
  <si>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</si>
  <si>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</si>
  <si>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</si>
  <si>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</si>
  <si>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</si>
  <si>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</si>
  <si>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</si>
  <si>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</si>
  <si>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</si>
  <si>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</si>
  <si>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</si>
  <si>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</si>
  <si>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</si>
  <si>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</si>
  <si>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</si>
  <si>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</si>
  <si>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</si>
  <si>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</si>
  <si>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</si>
  <si>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</si>
  <si>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</si>
  <si>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</si>
  <si>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</si>
  <si>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</si>
  <si>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</si>
  <si>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</si>
  <si>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</si>
  <si>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</si>
  <si>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</si>
  <si>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</si>
  <si>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</si>
  <si>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</si>
  <si>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</si>
  <si>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</si>
  <si>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</si>
  <si>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</si>
  <si>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</si>
  <si>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</si>
  <si>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</si>
  <si>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</si>
  <si>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</si>
  <si>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</si>
  <si>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</si>
  <si>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</si>
  <si>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</si>
  <si>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</si>
  <si>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</si>
  <si>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</si>
  <si>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</si>
  <si>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</si>
  <si>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</si>
  <si>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</si>
  <si>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</si>
  <si>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</si>
  <si>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</si>
  <si>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</si>
  <si>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</si>
  <si>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</si>
  <si>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</si>
  <si>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</si>
  <si>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</si>
  <si>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</si>
  <si>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</si>
  <si>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</si>
  <si>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</si>
  <si>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</si>
  <si>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</si>
  <si>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</si>
  <si>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</si>
  <si>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</si>
  <si>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</si>
  <si>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</si>
  <si>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</si>
  <si>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</si>
  <si>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</si>
  <si>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</si>
  <si>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</si>
  <si>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</si>
  <si>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</si>
  <si>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</si>
  <si>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</si>
  <si>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</si>
  <si>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</si>
  <si>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</si>
  <si>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</si>
  <si>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</si>
  <si>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</si>
  <si>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</si>
  <si>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</si>
  <si>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</si>
  <si>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</si>
  <si>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</si>
  <si>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</si>
  <si>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</si>
  <si>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</si>
  <si>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</si>
  <si>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</si>
  <si>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</si>
  <si>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</si>
  <si>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</si>
  <si>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</si>
  <si>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</si>
  <si>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</si>
  <si>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</si>
  <si>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</si>
  <si>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</si>
  <si>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</si>
  <si>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</si>
  <si>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</si>
  <si>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</si>
  <si>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</si>
  <si>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</si>
  <si>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</si>
  <si>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</si>
  <si>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</si>
  <si>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</si>
  <si>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</si>
  <si>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</si>
  <si>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</si>
  <si>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</si>
  <si>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</si>
  <si>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</si>
  <si>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</si>
  <si>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</si>
  <si>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</si>
  <si>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</si>
  <si>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</si>
  <si>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</si>
  <si>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</si>
  <si>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</si>
  <si>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</si>
  <si>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</si>
  <si>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</si>
  <si>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</si>
  <si>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</si>
  <si>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</si>
  <si>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</si>
  <si>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</si>
  <si>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</si>
  <si>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</si>
  <si>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</si>
  <si>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</si>
  <si>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</si>
  <si>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</si>
  <si>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</si>
  <si>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</si>
  <si>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</si>
  <si>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</si>
  <si>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</si>
  <si>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</si>
  <si>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</si>
  <si>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</si>
  <si>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</si>
  <si>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</si>
  <si>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</si>
  <si>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</si>
  <si>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</si>
  <si>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</si>
  <si>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</si>
  <si>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</si>
  <si>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</si>
  <si>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</si>
  <si>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</si>
  <si>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</si>
  <si>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</si>
  <si>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</si>
  <si>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</si>
  <si>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</si>
  <si>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</si>
  <si>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</si>
  <si>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</si>
  <si>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</si>
  <si>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</si>
  <si>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</si>
  <si>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</si>
  <si>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</si>
  <si>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</si>
  <si>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</si>
  <si>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</si>
  <si>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</si>
  <si>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</si>
  <si>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</si>
  <si>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</si>
  <si>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</si>
  <si>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</si>
  <si>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</si>
  <si>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</si>
  <si>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</si>
  <si>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</si>
  <si>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</si>
  <si>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</si>
  <si>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</si>
  <si>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</si>
  <si>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</si>
  <si>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</si>
  <si>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</si>
  <si>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</si>
  <si>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</si>
  <si>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</si>
  <si>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</si>
  <si>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</si>
  <si>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</si>
  <si>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</si>
  <si>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</si>
  <si>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</si>
  <si>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</si>
  <si>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</si>
  <si>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</si>
  <si>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</si>
  <si>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</si>
  <si>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</si>
  <si>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</si>
  <si>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</si>
  <si>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</si>
  <si>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</si>
  <si>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</si>
  <si>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</si>
  <si>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</si>
  <si>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</si>
  <si>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</si>
  <si>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</si>
  <si>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</si>
  <si>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</si>
  <si>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</si>
  <si>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</si>
  <si>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</si>
  <si>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</si>
  <si>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</si>
  <si>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</si>
  <si>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</si>
  <si>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</si>
  <si>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</si>
  <si>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</si>
  <si>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</si>
  <si>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</si>
  <si>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</si>
  <si>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</si>
  <si>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</si>
  <si>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</si>
  <si>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</si>
  <si>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</si>
  <si>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</si>
  <si>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</si>
  <si>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</si>
  <si>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</si>
  <si>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</si>
  <si>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</si>
  <si>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</si>
  <si>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</si>
  <si>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</si>
  <si>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</si>
  <si>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</si>
  <si>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</si>
  <si>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</si>
  <si>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</si>
  <si>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</si>
  <si>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</si>
  <si>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</si>
  <si>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</si>
  <si>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</si>
  <si>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</si>
  <si>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</si>
  <si>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</si>
  <si>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</si>
  <si>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</si>
  <si>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</si>
  <si>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</si>
  <si>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</si>
  <si>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</si>
  <si>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</si>
  <si>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</si>
  <si>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</si>
  <si>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</si>
  <si>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</si>
  <si>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</si>
  <si>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</si>
  <si>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</si>
  <si>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</si>
  <si>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</si>
  <si>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</si>
  <si>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</si>
  <si>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</si>
  <si>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</si>
  <si>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</si>
  <si>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</si>
  <si>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</si>
  <si>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</si>
  <si>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</si>
  <si>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</si>
  <si>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</si>
  <si>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</si>
  <si>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</si>
  <si>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</si>
  <si>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</si>
  <si>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</si>
  <si>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</si>
  <si>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</si>
  <si>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</si>
  <si>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</si>
  <si>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</si>
  <si>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</si>
  <si>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</si>
  <si>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</si>
  <si>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</si>
  <si>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</si>
  <si>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</si>
  <si>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</si>
  <si>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</si>
  <si>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</si>
  <si>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</si>
  <si>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</si>
  <si>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</si>
  <si>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</si>
  <si>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</si>
  <si>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</si>
  <si>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</si>
  <si>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</si>
  <si>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</si>
  <si>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</si>
  <si>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</si>
  <si>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</si>
  <si>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</si>
  <si>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</si>
  <si>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</si>
  <si>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</si>
  <si>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</si>
  <si>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</si>
  <si>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</si>
  <si>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</si>
  <si>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</si>
  <si>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</si>
  <si>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</si>
  <si>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</si>
  <si>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</si>
  <si>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</si>
  <si>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</si>
  <si>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</si>
  <si>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</si>
  <si>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</si>
  <si>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</si>
  <si>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</si>
  <si>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</si>
  <si>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</si>
  <si>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</si>
  <si>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</si>
  <si>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</si>
  <si>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</si>
  <si>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</si>
  <si>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</si>
  <si>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</si>
  <si>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</si>
  <si>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</si>
  <si>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</si>
  <si>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</si>
  <si>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</si>
  <si>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</si>
  <si>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</si>
  <si>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</si>
  <si>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</si>
  <si>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</si>
  <si>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</si>
  <si>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</si>
  <si>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</si>
  <si>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</si>
  <si>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</si>
  <si>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</si>
  <si>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</si>
  <si>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</si>
  <si>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</si>
  <si>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</si>
  <si>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</si>
  <si>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</si>
  <si>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</si>
  <si>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</si>
  <si>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</si>
  <si>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</si>
  <si>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</si>
  <si>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</si>
  <si>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</si>
  <si>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</si>
  <si>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</si>
  <si>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</si>
  <si>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</si>
  <si>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</si>
  <si>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</si>
  <si>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</si>
  <si>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</si>
  <si>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</si>
  <si>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</si>
  <si>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</si>
  <si>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</si>
  <si>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</si>
  <si>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</si>
  <si>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</si>
  <si>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</si>
  <si>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</si>
  <si>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</si>
  <si>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</si>
  <si>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</si>
  <si>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</si>
  <si>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</si>
  <si>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</si>
  <si>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</si>
  <si>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</si>
  <si>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</si>
  <si>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</si>
  <si>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</si>
  <si>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</si>
  <si>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</si>
  <si>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</si>
  <si>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</si>
  <si>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</si>
  <si>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</si>
  <si>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</si>
  <si>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</si>
  <si>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</si>
  <si>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</si>
  <si>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</si>
  <si>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</si>
  <si>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</si>
  <si>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</si>
  <si>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</si>
  <si>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</si>
  <si>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</si>
  <si>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</si>
  <si>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</si>
  <si>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</si>
  <si>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</si>
  <si>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</si>
  <si>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</si>
  <si>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</si>
  <si>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</si>
  <si>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</si>
  <si>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</si>
  <si>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</si>
  <si>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</si>
  <si>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</si>
  <si>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</si>
  <si>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</si>
  <si>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</si>
  <si>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</si>
  <si>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</si>
  <si>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</si>
  <si>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</si>
  <si>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</si>
  <si>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</si>
  <si>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</si>
  <si>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</si>
  <si>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</si>
  <si>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</si>
  <si>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</si>
  <si>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</si>
  <si>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</si>
  <si>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</si>
  <si>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</si>
  <si>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</si>
  <si>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</si>
  <si>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</si>
  <si>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</si>
  <si>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</si>
  <si>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</si>
  <si>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</si>
  <si>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</si>
  <si>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</si>
  <si>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</si>
  <si>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</si>
  <si>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</si>
  <si>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</si>
  <si>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</si>
  <si>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</si>
  <si>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</si>
  <si>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</si>
  <si>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</si>
  <si>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</si>
  <si>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</si>
  <si>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</si>
  <si>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</si>
  <si>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</si>
  <si>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</si>
  <si>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</si>
  <si>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</si>
  <si>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</si>
  <si>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</si>
  <si>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</si>
  <si>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</si>
  <si>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</si>
  <si>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</si>
  <si>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</si>
  <si>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</si>
  <si>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</si>
  <si>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</si>
  <si>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</si>
  <si>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</si>
  <si>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</si>
  <si>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</si>
  <si>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</si>
  <si>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</si>
  <si>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</si>
  <si>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</si>
  <si>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</si>
  <si>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</si>
  <si>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</si>
  <si>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</si>
  <si>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</si>
  <si>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</si>
  <si>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</si>
  <si>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</si>
  <si>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</si>
  <si>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</si>
  <si>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</si>
  <si>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</si>
  <si>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</si>
  <si>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</si>
  <si>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</si>
  <si>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</si>
  <si>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</si>
  <si>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</si>
  <si>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</si>
  <si>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</si>
  <si>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</si>
  <si>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</si>
  <si>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</si>
  <si>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</si>
  <si>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</si>
  <si>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</si>
  <si>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</si>
  <si>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</si>
  <si>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</si>
  <si>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</si>
  <si>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</si>
  <si>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</si>
  <si>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</si>
  <si>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</si>
  <si>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</si>
  <si>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</si>
  <si>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</si>
  <si>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</si>
  <si>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</si>
  <si>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</si>
  <si>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</si>
  <si>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</si>
  <si>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</si>
  <si>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</si>
  <si>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</si>
  <si>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</si>
  <si>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</si>
  <si>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</si>
  <si>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</si>
  <si>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</si>
  <si>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</si>
  <si>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</si>
  <si>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</si>
  <si>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</si>
  <si>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</si>
  <si>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</si>
  <si>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</si>
  <si>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</si>
  <si>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</si>
  <si>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</si>
  <si>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</si>
  <si>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</si>
  <si>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</si>
  <si>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</si>
  <si>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</si>
  <si>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</si>
  <si>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</si>
  <si>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</si>
  <si>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</si>
  <si>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</si>
  <si>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</si>
  <si>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</si>
  <si>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</si>
  <si>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</si>
  <si>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</si>
  <si>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</si>
  <si>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</si>
  <si>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</si>
  <si>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</si>
  <si>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</si>
  <si>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</si>
  <si>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</si>
  <si>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</si>
  <si>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</si>
  <si>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</si>
  <si>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</si>
  <si>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</si>
  <si>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</si>
  <si>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</si>
  <si>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</si>
  <si>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</si>
  <si>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</si>
  <si>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</si>
  <si>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</si>
  <si>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</si>
  <si>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</si>
  <si>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</si>
  <si>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</si>
  <si>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</si>
  <si>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</si>
  <si>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</si>
  <si>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</si>
  <si>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</si>
  <si>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</si>
  <si>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</si>
  <si>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</si>
  <si>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</si>
  <si>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</si>
  <si>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</si>
  <si>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</si>
  <si>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</si>
  <si>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</si>
  <si>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</si>
  <si>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</si>
  <si>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</si>
  <si>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</si>
  <si>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</si>
  <si>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</si>
  <si>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</si>
  <si>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</si>
  <si>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</si>
  <si>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</si>
  <si>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</si>
  <si>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</si>
  <si>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</si>
  <si>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</si>
  <si>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</si>
  <si>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</si>
  <si>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</si>
  <si>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</si>
  <si>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</si>
  <si>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</si>
  <si>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</si>
  <si>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</si>
  <si>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</si>
  <si>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</si>
  <si>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</si>
  <si>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</si>
  <si>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</si>
  <si>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</si>
  <si>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</si>
  <si>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</si>
  <si>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</si>
  <si>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</si>
  <si>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</si>
  <si>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</si>
  <si>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</si>
  <si>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</si>
  <si>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</si>
  <si>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</si>
  <si>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</si>
  <si>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</si>
  <si>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</si>
  <si>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</si>
  <si>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</si>
  <si>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</si>
  <si>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</si>
  <si>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</si>
  <si>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</si>
  <si>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</si>
  <si>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</si>
  <si>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</si>
  <si>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</si>
  <si>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</si>
  <si>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</si>
  <si>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</si>
  <si>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</si>
  <si>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</si>
  <si>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</si>
  <si>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</si>
  <si>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</si>
  <si>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</si>
  <si>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</si>
  <si>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</si>
  <si>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</si>
  <si>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</si>
  <si>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</si>
  <si>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</si>
  <si>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</si>
  <si>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</si>
  <si>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</si>
  <si>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</si>
  <si>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</si>
  <si>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</si>
  <si>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</si>
  <si>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</si>
  <si>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</si>
  <si>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</si>
  <si>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</si>
  <si>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</si>
  <si>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</si>
  <si>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</si>
  <si>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</si>
  <si>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</si>
  <si>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</si>
  <si>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</si>
  <si>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</si>
  <si>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</si>
  <si>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</si>
  <si>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</si>
  <si>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</si>
  <si>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</si>
  <si>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</si>
  <si>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</si>
  <si>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</si>
  <si>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</si>
  <si>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</si>
  <si>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</si>
  <si>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</si>
  <si>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</si>
  <si>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</si>
  <si>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</si>
  <si>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</si>
  <si>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</si>
  <si>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</si>
  <si>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</si>
  <si>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</si>
  <si>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</si>
  <si>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</si>
  <si>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</si>
  <si>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</si>
  <si>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</si>
  <si>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</si>
  <si>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</si>
  <si>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</si>
  <si>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</si>
  <si>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</si>
  <si>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</si>
  <si>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</si>
  <si>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</si>
  <si>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</si>
  <si>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</si>
  <si>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</si>
  <si>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</si>
  <si>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</si>
  <si>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</si>
  <si>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</si>
  <si>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</si>
  <si>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</si>
  <si>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</si>
  <si>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</si>
  <si>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</si>
  <si>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</si>
  <si>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</si>
  <si>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</si>
  <si>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</si>
  <si>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</si>
  <si>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</si>
  <si>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</si>
  <si>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</si>
  <si>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</si>
  <si>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</si>
  <si>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</si>
  <si>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</si>
  <si>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</si>
  <si>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</si>
  <si>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</si>
  <si>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</si>
  <si>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</si>
  <si>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</si>
  <si>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</si>
  <si>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</si>
  <si>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</si>
  <si>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</si>
  <si>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</si>
  <si>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</si>
  <si>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</si>
  <si>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</si>
  <si>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</si>
  <si>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</si>
  <si>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</si>
  <si>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</si>
  <si>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</si>
  <si>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</si>
  <si>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</si>
  <si>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</si>
  <si>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</si>
  <si>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</si>
  <si>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</si>
  <si>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</si>
  <si>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</si>
  <si>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</si>
  <si>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</si>
  <si>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</si>
  <si>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</si>
  <si>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</si>
  <si>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</si>
  <si>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</si>
  <si>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</si>
  <si>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</si>
  <si>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</si>
  <si>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</si>
  <si>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</si>
  <si>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</si>
  <si>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</si>
  <si>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</si>
  <si>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</si>
  <si>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</si>
  <si>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</si>
  <si>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</si>
  <si>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</si>
  <si>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</si>
  <si>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</si>
  <si>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</si>
  <si>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</si>
  <si>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</si>
  <si>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</si>
  <si>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</si>
  <si>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</si>
  <si>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</si>
  <si>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</si>
  <si>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</si>
  <si>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</si>
  <si>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</si>
  <si>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</si>
  <si>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</si>
  <si>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</si>
  <si>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</si>
  <si>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</si>
  <si>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</si>
  <si>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</si>
  <si>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</si>
  <si>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</si>
  <si>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</si>
  <si>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</si>
  <si>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</si>
  <si>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</si>
  <si>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</si>
  <si>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</si>
  <si>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</si>
  <si>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</si>
  <si>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</si>
  <si>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</si>
  <si>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</si>
  <si>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</si>
  <si>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</si>
  <si>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</si>
  <si>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</si>
  <si>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</si>
  <si>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</si>
  <si>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</si>
  <si>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</si>
  <si>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</si>
  <si>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</si>
  <si>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</si>
  <si>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</si>
  <si>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</si>
  <si>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</si>
  <si>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</si>
  <si>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</si>
  <si>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</si>
  <si>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</si>
  <si>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</si>
  <si>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</si>
  <si>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</si>
  <si>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</si>
  <si>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</si>
  <si>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</si>
  <si>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</si>
  <si>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</si>
  <si>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</si>
  <si>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</si>
  <si>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</si>
  <si>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</si>
  <si>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</si>
  <si>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</si>
  <si>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</si>
  <si>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</si>
  <si>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</si>
  <si>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</si>
  <si>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</si>
  <si>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</si>
  <si>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</si>
  <si>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</si>
  <si>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</si>
  <si>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</si>
  <si>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</si>
  <si>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</si>
  <si>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</si>
  <si>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</si>
  <si>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</si>
  <si>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</si>
  <si>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</si>
  <si>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</si>
  <si>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</si>
  <si>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</si>
  <si>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</si>
  <si>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</si>
  <si>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</si>
  <si>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</si>
  <si>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</si>
  <si>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</si>
  <si>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</si>
  <si>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</si>
  <si>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</si>
  <si>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</si>
  <si>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</si>
  <si>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</si>
  <si>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</si>
  <si>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</si>
  <si>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</si>
  <si>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</si>
  <si>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</si>
  <si>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</si>
  <si>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</si>
  <si>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</si>
  <si>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</si>
  <si>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</si>
  <si>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</si>
  <si>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</si>
  <si>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</si>
  <si>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</si>
  <si>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</si>
  <si>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</si>
  <si>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</si>
  <si>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</si>
  <si>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</si>
  <si>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</si>
  <si>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</si>
  <si>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</si>
  <si>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</si>
  <si>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</si>
  <si>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</si>
  <si>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</si>
  <si>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</si>
  <si>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</si>
  <si>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</si>
  <si>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</si>
  <si>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</si>
  <si>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</si>
  <si>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</si>
  <si>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</si>
  <si>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</si>
  <si>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</si>
  <si>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</si>
  <si>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</si>
  <si>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</si>
  <si>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</si>
  <si>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</si>
  <si>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</si>
  <si>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</si>
  <si>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</si>
  <si>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</si>
  <si>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</si>
  <si>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</si>
  <si>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</si>
  <si>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</si>
  <si>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</si>
  <si>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</si>
  <si>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</si>
  <si>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</si>
  <si>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</si>
  <si>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</si>
  <si>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</si>
  <si>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</si>
  <si>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</si>
  <si>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</si>
  <si>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</si>
  <si>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</si>
  <si>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</si>
  <si>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</si>
  <si>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</si>
  <si>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</si>
  <si>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</si>
  <si>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</si>
  <si>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</si>
  <si>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</si>
  <si>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</si>
  <si>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</si>
  <si>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</si>
  <si>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</si>
  <si>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</si>
  <si>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</si>
  <si>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</si>
  <si>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</si>
  <si>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</si>
  <si>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</si>
  <si>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</si>
  <si>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</si>
  <si>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</si>
  <si>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</si>
  <si>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</si>
  <si>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</si>
  <si>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</si>
  <si>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</si>
  <si>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</si>
  <si>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</si>
  <si>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</si>
  <si>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</si>
  <si>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</si>
  <si>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</si>
  <si>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</si>
  <si>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</si>
  <si>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</si>
  <si>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</si>
  <si>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</si>
  <si>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</si>
  <si>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</si>
  <si>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</si>
  <si>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</si>
  <si>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</si>
  <si>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</si>
  <si>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</si>
  <si>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</si>
  <si>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</si>
  <si>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</si>
  <si>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</si>
  <si>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</si>
  <si>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</si>
  <si>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</si>
  <si>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</si>
  <si>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</si>
  <si>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</si>
  <si>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</si>
  <si>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</si>
  <si>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</si>
  <si>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</si>
  <si>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</si>
  <si>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</si>
  <si>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</si>
  <si>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</si>
  <si>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</si>
  <si>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</si>
  <si>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</si>
  <si>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</si>
  <si>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</si>
  <si>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</si>
  <si>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</si>
  <si>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</si>
  <si>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</si>
  <si>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</si>
  <si>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</si>
  <si>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</si>
  <si>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</si>
  <si>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</si>
  <si>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</si>
  <si>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</si>
  <si>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</si>
  <si>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</si>
  <si>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</si>
  <si>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</si>
  <si>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</si>
  <si>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</si>
  <si>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</si>
  <si>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</si>
  <si>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</si>
  <si>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</si>
  <si>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</si>
  <si>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</si>
  <si>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</si>
  <si>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</si>
  <si>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</si>
  <si>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</si>
  <si>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</si>
  <si>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</si>
  <si>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</si>
  <si>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</si>
  <si>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</si>
  <si>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</si>
  <si>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</si>
  <si>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</si>
  <si>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</si>
  <si>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</si>
  <si>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</si>
  <si>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</si>
  <si>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</si>
  <si>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</si>
  <si>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</si>
  <si>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</si>
  <si>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</si>
  <si>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</si>
  <si>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</si>
  <si>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</si>
  <si>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</si>
  <si>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</si>
  <si>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</si>
  <si>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</si>
  <si>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</si>
  <si>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</si>
  <si>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</si>
  <si>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</si>
  <si>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</si>
  <si>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</si>
  <si>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</si>
  <si>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</si>
  <si>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</si>
  <si>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</si>
  <si>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</si>
  <si>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</si>
  <si>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</si>
  <si>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</si>
  <si>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</si>
  <si>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</si>
  <si>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</si>
  <si>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</si>
  <si>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</si>
  <si>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</si>
  <si>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</si>
  <si>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</si>
  <si>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</si>
  <si>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</si>
  <si>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</si>
  <si>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</si>
  <si>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</si>
  <si>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</si>
  <si>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</si>
  <si>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</si>
  <si>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</si>
  <si>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</si>
  <si>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</si>
  <si>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</si>
  <si>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</si>
  <si>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</si>
  <si>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</si>
  <si>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</si>
  <si>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</si>
  <si>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</si>
  <si>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</si>
  <si>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</si>
  <si>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</si>
  <si>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</si>
  <si>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</si>
  <si>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</si>
  <si>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</si>
  <si>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</si>
  <si>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</si>
  <si>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</si>
  <si>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</si>
  <si>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</si>
  <si>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</si>
  <si>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</si>
  <si>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</si>
  <si>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</si>
  <si>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</si>
  <si>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</si>
  <si>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</si>
  <si>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</si>
  <si>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</si>
  <si>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</si>
  <si>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</si>
  <si>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</si>
  <si>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</si>
  <si>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</si>
  <si>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</si>
  <si>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</si>
  <si>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</si>
  <si>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</si>
  <si>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</si>
  <si>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</si>
  <si>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</si>
  <si>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</si>
  <si>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</si>
  <si>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</si>
  <si>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</si>
  <si>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</si>
  <si>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</si>
  <si>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</si>
  <si>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</si>
  <si>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</si>
  <si>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</si>
  <si>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</si>
  <si>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</si>
  <si>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</si>
  <si>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</si>
  <si>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</si>
  <si>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</si>
  <si>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</si>
  <si>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</si>
  <si>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</si>
  <si>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</si>
  <si>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</si>
  <si>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</si>
  <si>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</si>
  <si>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</si>
  <si>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</si>
  <si>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</si>
  <si>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</si>
  <si>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</si>
  <si>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</si>
  <si>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</si>
  <si>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</si>
  <si>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</si>
  <si>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</si>
  <si>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</si>
  <si>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</si>
  <si>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</si>
  <si>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</si>
  <si>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</si>
  <si>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</si>
  <si>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</si>
  <si>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</si>
  <si>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</si>
  <si>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</si>
  <si>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</si>
  <si>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</si>
  <si>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</si>
  <si>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</si>
  <si>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</si>
  <si>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</si>
  <si>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</si>
  <si>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</si>
  <si>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</si>
  <si>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</si>
  <si>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</si>
  <si>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</si>
  <si>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</si>
  <si>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</si>
  <si>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</si>
  <si>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</si>
  <si>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</si>
  <si>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</si>
  <si>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</si>
  <si>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</si>
  <si>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</si>
  <si>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</si>
  <si>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</si>
  <si>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</si>
  <si>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</si>
  <si>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</si>
  <si>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</si>
  <si>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</si>
  <si>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</si>
  <si>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</si>
  <si>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</si>
  <si>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</si>
  <si>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</si>
  <si>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</si>
  <si>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</si>
  <si>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</si>
  <si>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</si>
  <si>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</si>
  <si>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</si>
  <si>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</si>
  <si>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</si>
  <si>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</si>
  <si>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</si>
  <si>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</si>
  <si>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</si>
  <si>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</si>
  <si>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</si>
  <si>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</si>
  <si>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</si>
  <si>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</si>
  <si>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</si>
  <si>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</si>
  <si>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</si>
  <si>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</si>
  <si>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</si>
  <si>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</si>
  <si>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</si>
  <si>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</si>
  <si>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</si>
  <si>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</si>
  <si>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</si>
  <si>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</si>
  <si>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</si>
  <si>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</si>
  <si>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</si>
  <si>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</si>
  <si>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</si>
  <si>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</si>
  <si>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</si>
  <si>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</si>
  <si>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</si>
  <si>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</si>
  <si>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</si>
  <si>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</si>
  <si>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</si>
  <si>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</si>
  <si>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</si>
  <si>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</si>
  <si>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</si>
  <si>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</si>
  <si>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</si>
  <si>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</si>
  <si>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</si>
  <si>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</si>
  <si>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</si>
  <si>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</si>
  <si>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</si>
  <si>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</si>
  <si>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</si>
  <si>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</si>
  <si>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</si>
  <si>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</si>
  <si>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</si>
  <si>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</si>
  <si>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</si>
  <si>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</si>
  <si>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</si>
  <si>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</si>
  <si>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</si>
  <si>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</si>
  <si>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</si>
  <si>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</si>
  <si>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</si>
  <si>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</si>
  <si>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</si>
  <si>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</si>
  <si>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</si>
  <si>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</si>
  <si>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</si>
  <si>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</si>
  <si>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</si>
  <si>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</si>
  <si>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</si>
  <si>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</si>
  <si>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</si>
  <si>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</si>
  <si>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</si>
  <si>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</si>
  <si>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</si>
  <si>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</si>
  <si>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</si>
  <si>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</si>
  <si>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</si>
  <si>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</si>
  <si>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</si>
  <si>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</si>
  <si>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</si>
  <si>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</si>
  <si>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</si>
  <si>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</si>
  <si>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</si>
  <si>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</si>
  <si>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</si>
  <si>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</si>
  <si>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</si>
  <si>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</si>
  <si>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</si>
  <si>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</si>
  <si>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</si>
  <si>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</si>
  <si>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</si>
  <si>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</si>
  <si>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</si>
  <si>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</si>
  <si>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</si>
  <si>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</si>
  <si>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</si>
  <si>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</si>
  <si>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</si>
  <si>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</si>
  <si>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</si>
  <si>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</si>
  <si>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</si>
  <si>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</si>
  <si>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</si>
  <si>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</si>
  <si>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</si>
  <si>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</si>
  <si>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</si>
  <si>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</si>
  <si>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</si>
  <si>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</si>
  <si>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</si>
  <si>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</si>
  <si>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</si>
  <si>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</si>
  <si>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</si>
  <si>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</si>
  <si>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</si>
  <si>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</si>
  <si>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</si>
  <si>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</si>
  <si>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</si>
  <si>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</si>
  <si>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</si>
  <si>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</si>
  <si>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</si>
  <si>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</si>
  <si>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</si>
  <si>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</si>
  <si>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</si>
  <si>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</si>
  <si>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</si>
  <si>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</si>
  <si>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</si>
  <si>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</si>
  <si>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</si>
  <si>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</si>
  <si>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</si>
  <si>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</si>
  <si>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</si>
  <si>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</si>
  <si>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</si>
  <si>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</si>
  <si>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</si>
  <si>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</si>
  <si>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</si>
  <si>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</si>
  <si>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</si>
  <si>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</si>
  <si>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</si>
  <si>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</si>
  <si>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</si>
  <si>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</si>
  <si>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</si>
  <si>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</si>
  <si>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</si>
  <si>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</si>
  <si>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</si>
  <si>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</si>
  <si>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</si>
  <si>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</si>
  <si>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</si>
  <si>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</si>
  <si>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</si>
  <si>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</si>
  <si>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</si>
  <si>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</si>
  <si>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</si>
  <si>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</si>
  <si>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</si>
  <si>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</si>
  <si>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</si>
  <si>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</si>
  <si>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</si>
  <si>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</si>
  <si>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</si>
  <si>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</si>
  <si>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</si>
  <si>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</si>
  <si>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</si>
  <si>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</si>
  <si>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</si>
  <si>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</si>
  <si>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</si>
  <si>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</si>
  <si>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</si>
  <si>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</si>
  <si>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</si>
  <si>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</si>
  <si>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</si>
  <si>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</si>
  <si>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</si>
  <si>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</si>
  <si>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</si>
  <si>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</si>
  <si>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</si>
  <si>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</si>
  <si>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</si>
  <si>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</si>
  <si>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</si>
  <si>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</si>
  <si>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</si>
  <si>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</si>
  <si>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</si>
  <si>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</si>
  <si>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</si>
  <si>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</si>
  <si>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</si>
  <si>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</si>
  <si>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</si>
  <si>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</si>
  <si>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</si>
  <si>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</si>
  <si>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</si>
  <si>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</si>
  <si>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</si>
  <si>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</si>
  <si>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</si>
  <si>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</si>
  <si>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</si>
  <si>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</si>
  <si>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</si>
  <si>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</si>
  <si>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</si>
  <si>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</si>
  <si>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</si>
  <si>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</si>
  <si>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</si>
  <si>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</si>
  <si>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</si>
  <si>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</si>
  <si>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</si>
  <si>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</si>
  <si>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</si>
  <si>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</si>
  <si>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</si>
  <si>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</si>
  <si>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</si>
  <si>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</si>
  <si>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</si>
  <si>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</si>
  <si>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</si>
  <si>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</si>
  <si>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</si>
  <si>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</si>
  <si>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</si>
  <si>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</si>
  <si>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</si>
  <si>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</si>
  <si>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</si>
  <si>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</si>
  <si>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</si>
  <si>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</si>
  <si>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</si>
  <si>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</si>
  <si>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</si>
  <si>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</si>
  <si>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</si>
  <si>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</si>
  <si>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</si>
  <si>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</si>
  <si>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</si>
  <si>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</si>
  <si>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</si>
  <si>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</si>
  <si>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</si>
  <si>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</si>
  <si>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</si>
  <si>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</si>
  <si>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</si>
  <si>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</si>
  <si>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</si>
  <si>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</si>
  <si>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</si>
  <si>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</si>
  <si>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</si>
  <si>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</si>
  <si>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</si>
  <si>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</si>
  <si>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</si>
  <si>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</si>
  <si>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</si>
  <si>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</si>
  <si>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</si>
  <si>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</si>
  <si>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</si>
  <si>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</si>
  <si>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</si>
  <si>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</si>
  <si>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</si>
  <si>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</si>
  <si>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</si>
  <si>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</si>
  <si>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</si>
  <si>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</si>
  <si>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</si>
  <si>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</si>
  <si>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</si>
  <si>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</si>
  <si>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</si>
  <si>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</si>
  <si>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</si>
  <si>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</si>
  <si>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</si>
  <si>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</si>
  <si>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</si>
  <si>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</si>
  <si>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</si>
  <si>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</si>
  <si>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</si>
  <si>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</si>
  <si>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</si>
  <si>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</si>
  <si>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</si>
  <si>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</si>
  <si>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</si>
  <si>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</si>
  <si>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</si>
  <si>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</si>
  <si>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</si>
  <si>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</si>
  <si>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</si>
  <si>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</si>
  <si>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</si>
  <si>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</si>
  <si>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</si>
  <si>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</si>
  <si>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</si>
  <si>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</si>
  <si>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</si>
  <si>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</si>
  <si>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</si>
  <si>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</si>
  <si>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</si>
  <si>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</si>
  <si>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</si>
  <si>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</si>
  <si>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</si>
  <si>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</si>
  <si>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</si>
  <si>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</si>
  <si>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</si>
  <si>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</si>
  <si>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</si>
  <si>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</si>
  <si>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</si>
  <si>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</si>
  <si>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</si>
  <si>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</si>
  <si>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</si>
  <si>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</si>
  <si>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</si>
  <si>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</si>
  <si>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</si>
  <si>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</si>
  <si>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</si>
  <si>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</si>
  <si>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</si>
  <si>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</si>
  <si>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</si>
  <si>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</si>
  <si>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</si>
  <si>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</si>
  <si>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</si>
  <si>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</si>
  <si>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</si>
  <si>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</si>
  <si>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</si>
  <si>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</si>
  <si>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</si>
  <si>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</si>
  <si>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</si>
  <si>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</si>
  <si>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</si>
  <si>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</si>
  <si>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</si>
  <si>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</si>
  <si>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</si>
  <si>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</si>
  <si>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</si>
  <si>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</si>
  <si>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</si>
  <si>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</si>
  <si>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</si>
  <si>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</si>
  <si>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</si>
  <si>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</si>
  <si>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</si>
  <si>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</si>
  <si>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</si>
  <si>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</si>
  <si>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</si>
  <si>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</si>
  <si>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</si>
  <si>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</si>
  <si>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</si>
  <si>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</si>
  <si>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</si>
  <si>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</si>
  <si>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</si>
  <si>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</si>
  <si>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</si>
  <si>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</si>
  <si>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</si>
  <si>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</si>
  <si>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</si>
  <si>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</si>
  <si>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</si>
  <si>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</si>
  <si>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</si>
  <si>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</si>
  <si>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</si>
  <si>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</si>
  <si>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</si>
  <si>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</si>
  <si>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</si>
  <si>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</si>
  <si>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</si>
  <si>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</si>
  <si>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</si>
  <si>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</si>
  <si>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</si>
  <si>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</si>
  <si>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</si>
  <si>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</si>
  <si>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</si>
  <si>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</si>
  <si>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</si>
  <si>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</si>
  <si>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</si>
  <si>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</si>
  <si>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</si>
  <si>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</si>
  <si>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</si>
  <si>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</si>
  <si>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</si>
  <si>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</si>
  <si>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</si>
  <si>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</si>
  <si>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</si>
  <si>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</si>
  <si>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</si>
  <si>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</si>
  <si>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</si>
  <si>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</si>
  <si>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</si>
  <si>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</si>
  <si>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</si>
  <si>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</si>
  <si>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</si>
  <si>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</si>
  <si>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</si>
  <si>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</si>
  <si>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</si>
  <si>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</si>
  <si>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</si>
  <si>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</si>
  <si>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</si>
  <si>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</si>
  <si>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</si>
  <si>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</si>
  <si>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</si>
  <si>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</si>
  <si>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</si>
  <si>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</si>
  <si>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</si>
  <si>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</si>
  <si>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</si>
  <si>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</si>
  <si>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</si>
  <si>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</si>
  <si>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</si>
  <si>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</si>
  <si>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</si>
  <si>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</si>
  <si>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</si>
  <si>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</si>
  <si>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</si>
  <si>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</si>
  <si>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</si>
  <si>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</si>
  <si>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</si>
  <si>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</si>
  <si>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</si>
  <si>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</si>
  <si>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</si>
  <si>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</si>
  <si>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</si>
  <si>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</si>
  <si>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</si>
  <si>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</si>
  <si>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</si>
  <si>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</si>
  <si>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</si>
  <si>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</si>
  <si>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</si>
  <si>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</si>
  <si>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</si>
  <si>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</si>
  <si>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</si>
  <si>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</si>
  <si>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</si>
  <si>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</si>
  <si>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</si>
  <si>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</si>
  <si>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</si>
  <si>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</si>
  <si>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</si>
  <si>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</si>
  <si>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</si>
  <si>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</si>
  <si>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</si>
  <si>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</si>
  <si>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</si>
  <si>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</si>
  <si>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</si>
  <si>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</si>
  <si>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</si>
  <si>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</si>
  <si>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</si>
  <si>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</si>
  <si>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</si>
  <si>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</si>
  <si>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</si>
  <si>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</si>
  <si>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</si>
  <si>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</si>
  <si>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</si>
  <si>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</si>
  <si>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</si>
  <si>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</si>
  <si>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</si>
  <si>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</si>
  <si>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</si>
  <si>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</si>
  <si>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</si>
  <si>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</si>
  <si>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</si>
  <si>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</si>
  <si>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</si>
  <si>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</si>
  <si>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</si>
  <si>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</si>
  <si>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</si>
  <si>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</si>
  <si>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</si>
  <si>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</si>
  <si>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</si>
  <si>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</si>
  <si>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</si>
  <si>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</si>
  <si>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</si>
  <si>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</si>
  <si>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</si>
  <si>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</si>
  <si>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</si>
  <si>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</si>
  <si>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</si>
  <si>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</si>
  <si>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</si>
  <si>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</si>
  <si>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</si>
  <si>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</si>
  <si>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</si>
  <si>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</si>
  <si>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</si>
  <si>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</si>
  <si>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</si>
  <si>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</si>
  <si>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</si>
  <si>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</si>
  <si>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</si>
  <si>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</si>
  <si>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</si>
  <si>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</si>
  <si>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</si>
  <si>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</si>
  <si>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</si>
  <si>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</si>
  <si>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</si>
  <si>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</si>
  <si>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</si>
  <si>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</si>
  <si>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</si>
  <si>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</si>
  <si>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</si>
  <si>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</si>
  <si>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</si>
  <si>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</si>
  <si>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</si>
  <si>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</si>
  <si>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</si>
  <si>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</si>
  <si>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</si>
  <si>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</si>
  <si>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</si>
  <si>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</si>
  <si>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</si>
  <si>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</si>
  <si>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</si>
  <si>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</si>
  <si>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</si>
  <si>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</si>
  <si>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</si>
  <si>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</si>
  <si>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</si>
  <si>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</si>
  <si>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</si>
  <si>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</si>
  <si>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</si>
  <si>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</si>
  <si>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</si>
  <si>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</si>
  <si>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</si>
  <si>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</si>
  <si>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</si>
  <si>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</si>
  <si>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</si>
  <si>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</si>
  <si>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</si>
  <si>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</si>
  <si>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</si>
  <si>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</si>
  <si>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</si>
  <si>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</si>
  <si>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</si>
  <si>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</si>
  <si>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</si>
  <si>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</si>
  <si>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</si>
  <si>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</si>
  <si>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</si>
  <si>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</si>
  <si>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</si>
  <si>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</si>
  <si>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</si>
  <si>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</si>
  <si>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</si>
  <si>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</si>
  <si>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</si>
  <si>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</si>
  <si>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</si>
  <si>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</si>
  <si>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</si>
  <si>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</si>
  <si>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</si>
  <si>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</si>
  <si>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</si>
  <si>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</si>
  <si>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</si>
  <si>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</si>
  <si>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</si>
  <si>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</si>
  <si>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</si>
  <si>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</si>
  <si>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</si>
  <si>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</si>
  <si>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</si>
  <si>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</si>
  <si>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</si>
  <si>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</si>
  <si>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</si>
  <si>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</si>
  <si>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</si>
  <si>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</si>
  <si>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</si>
  <si>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</si>
  <si>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</si>
  <si>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</si>
  <si>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</si>
  <si>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</si>
  <si>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</si>
  <si>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</si>
  <si>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</si>
  <si>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</si>
  <si>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</si>
  <si>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</si>
  <si>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</si>
  <si>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</si>
  <si>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</si>
  <si>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</si>
  <si>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</si>
  <si>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</si>
  <si>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</si>
  <si>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</si>
  <si>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</si>
  <si>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</si>
  <si>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</si>
  <si>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</si>
  <si>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</si>
  <si>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</si>
  <si>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</si>
  <si>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</si>
  <si>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</si>
  <si>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</si>
  <si>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</si>
  <si>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</si>
  <si>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</si>
  <si>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</si>
  <si>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</si>
  <si>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</si>
  <si>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</si>
  <si>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</si>
  <si>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</si>
  <si>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</si>
  <si>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</si>
  <si>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</si>
  <si>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</si>
  <si>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</si>
  <si>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</si>
  <si>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</si>
  <si>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</si>
  <si>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</si>
  <si>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</si>
  <si>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</si>
  <si>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</si>
  <si>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</si>
  <si>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</si>
  <si>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</si>
  <si>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</si>
  <si>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</si>
  <si>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</si>
  <si>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</si>
  <si>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</si>
  <si>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</si>
  <si>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</si>
  <si>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</si>
  <si>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</si>
  <si>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</si>
  <si>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</si>
  <si>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</si>
  <si>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</si>
  <si>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</si>
  <si>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</si>
  <si>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</si>
  <si>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</si>
  <si>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</si>
  <si>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</si>
  <si>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</si>
  <si>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</si>
  <si>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</si>
  <si>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</si>
  <si>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</si>
  <si>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</si>
  <si>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</si>
  <si>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</si>
  <si>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</si>
  <si>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</si>
  <si>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</si>
  <si>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</si>
  <si>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</si>
  <si>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</si>
  <si>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</si>
  <si>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</si>
  <si>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</si>
  <si>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</si>
  <si>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</si>
  <si>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</si>
  <si>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</si>
  <si>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</si>
  <si>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</si>
  <si>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</si>
  <si>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</si>
  <si>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</si>
  <si>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</si>
  <si>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</si>
  <si>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</si>
  <si>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</si>
  <si>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</si>
  <si>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</si>
  <si>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</si>
  <si>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</si>
  <si>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</si>
  <si>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</si>
  <si>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</si>
  <si>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</si>
  <si>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</si>
  <si>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</si>
  <si>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</si>
  <si>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</si>
  <si>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</si>
  <si>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</si>
  <si>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</si>
  <si>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</si>
  <si>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</si>
  <si>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</si>
  <si>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</si>
  <si>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</si>
  <si>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</si>
  <si>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</si>
  <si>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</si>
  <si>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</si>
  <si>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</si>
  <si>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</si>
  <si>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</si>
  <si>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</si>
  <si>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</si>
  <si>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</si>
  <si>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</si>
  <si>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</si>
  <si>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</si>
  <si>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</si>
  <si>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</si>
  <si>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</si>
  <si>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</si>
  <si>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</si>
  <si>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</si>
  <si>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</si>
  <si>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</si>
  <si>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</si>
  <si>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</si>
  <si>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</si>
  <si>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</si>
  <si>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</si>
  <si>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</si>
  <si>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</si>
  <si>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</si>
  <si>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</si>
  <si>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</si>
  <si>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</si>
  <si>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</si>
  <si>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</si>
  <si>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</si>
  <si>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</si>
  <si>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</si>
  <si>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</si>
  <si>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</si>
  <si>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</si>
  <si>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</si>
  <si>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</si>
  <si>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</si>
  <si>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</si>
  <si>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</si>
  <si>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</si>
  <si>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</si>
  <si>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</si>
  <si>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</si>
  <si>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</si>
  <si>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</si>
  <si>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</si>
  <si>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</si>
  <si>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</si>
  <si>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</si>
  <si>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</si>
  <si>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</si>
  <si>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</si>
  <si>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</si>
  <si>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</si>
  <si>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</si>
  <si>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</si>
  <si>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</si>
  <si>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</si>
  <si>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</si>
  <si>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</si>
  <si>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</si>
  <si>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</si>
  <si>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</si>
  <si>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</si>
  <si>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</si>
  <si>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</si>
  <si>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</si>
  <si>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</si>
  <si>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</si>
  <si>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</si>
  <si>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</si>
  <si>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</si>
  <si>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</si>
  <si>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</si>
  <si>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</si>
  <si>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</si>
  <si>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</si>
  <si>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</si>
  <si>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</si>
  <si>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</si>
  <si>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</si>
  <si>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</si>
  <si>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</si>
  <si>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</si>
  <si>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</si>
  <si>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</si>
  <si>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</si>
  <si>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</si>
  <si>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</si>
  <si>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</si>
  <si>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</si>
  <si>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</si>
  <si>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</si>
  <si>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</si>
  <si>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</si>
  <si>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</si>
  <si>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</si>
  <si>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</si>
  <si>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</si>
  <si>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</si>
  <si>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</si>
  <si>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</si>
  <si>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</si>
  <si>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</si>
  <si>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</si>
  <si>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</si>
  <si>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</si>
  <si>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</si>
  <si>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</si>
  <si>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</si>
  <si>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</si>
  <si>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</si>
  <si>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</si>
  <si>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</si>
  <si>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</si>
  <si>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</si>
  <si>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</si>
  <si>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</si>
  <si>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</si>
  <si>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</si>
  <si>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</si>
  <si>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</si>
  <si>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</si>
  <si>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</si>
  <si>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</si>
  <si>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</si>
  <si>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</si>
  <si>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</si>
  <si>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</si>
  <si>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</si>
  <si>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</si>
  <si>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</si>
  <si>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</si>
  <si>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</si>
  <si>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</si>
  <si>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</si>
  <si>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</si>
  <si>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</si>
  <si>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</si>
  <si>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</si>
  <si>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</si>
  <si>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</si>
  <si>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</si>
  <si>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</si>
  <si>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</si>
  <si>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</si>
  <si>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</si>
  <si>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</si>
  <si>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</si>
  <si>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</si>
  <si>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</si>
  <si>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</si>
  <si>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</si>
  <si>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</si>
  <si>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</si>
  <si>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</si>
  <si>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</si>
  <si>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</si>
  <si>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</si>
  <si>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</si>
  <si>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</si>
  <si>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</si>
  <si>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</si>
  <si>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</si>
  <si>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</si>
  <si>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</si>
  <si>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</si>
  <si>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</si>
  <si>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</si>
  <si>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</si>
  <si>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</si>
  <si>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</si>
  <si>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</si>
  <si>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</si>
  <si>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</si>
  <si>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</si>
  <si>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</si>
  <si>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</si>
  <si>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</si>
  <si>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</si>
  <si>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</si>
  <si>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</si>
  <si>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</si>
  <si>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</si>
  <si>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</si>
  <si>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</si>
  <si>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</si>
  <si>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</si>
  <si>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</si>
  <si>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</si>
  <si>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</si>
  <si>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</si>
  <si>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</si>
  <si>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</si>
  <si>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</si>
  <si>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</si>
  <si>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</si>
  <si>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</si>
  <si>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</si>
  <si>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</si>
  <si>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</si>
  <si>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</si>
  <si>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</si>
  <si>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</si>
  <si>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</si>
  <si>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</si>
  <si>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</si>
  <si>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</si>
  <si>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</si>
  <si>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</si>
  <si>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</si>
  <si>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</si>
  <si>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</si>
  <si>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</si>
  <si>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</si>
  <si>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</si>
  <si>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</si>
  <si>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</si>
  <si>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</si>
  <si>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</si>
  <si>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</si>
  <si>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</si>
  <si>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</si>
  <si>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</si>
  <si>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</si>
  <si>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</si>
  <si>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</si>
  <si>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</si>
  <si>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</si>
  <si>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</si>
  <si>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</si>
  <si>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</si>
  <si>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</si>
  <si>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</si>
  <si>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</si>
  <si>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</si>
  <si>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</si>
  <si>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</si>
  <si>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</si>
  <si>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</si>
  <si>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</si>
  <si>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</si>
  <si>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</si>
  <si>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</si>
  <si>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</si>
  <si>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</si>
  <si>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</si>
  <si>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</si>
  <si>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</si>
  <si>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</si>
  <si>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</si>
  <si>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</si>
  <si>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</si>
  <si>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</si>
  <si>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</si>
  <si>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</si>
  <si>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</si>
  <si>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</si>
  <si>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</si>
  <si>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</si>
  <si>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</si>
  <si>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</si>
  <si>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</si>
  <si>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</si>
  <si>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</si>
  <si>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</si>
  <si>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</si>
  <si>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</si>
  <si>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</si>
  <si>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</si>
  <si>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</si>
  <si>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</si>
  <si>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</si>
  <si>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</si>
  <si>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</si>
  <si>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</si>
  <si>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</si>
  <si>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</si>
  <si>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</si>
  <si>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</si>
  <si>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</si>
  <si>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</si>
  <si>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</si>
  <si>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</si>
  <si>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</si>
  <si>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</si>
  <si>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</si>
  <si>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</si>
  <si>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</si>
  <si>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</si>
  <si>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</si>
  <si>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</si>
  <si>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</si>
  <si>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</si>
  <si>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</si>
  <si>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</si>
  <si>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</si>
  <si>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</si>
  <si>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</si>
  <si>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</si>
  <si>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</si>
  <si>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</si>
  <si>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</si>
  <si>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</si>
  <si>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</si>
  <si>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</si>
  <si>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</si>
  <si>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</si>
  <si>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</si>
  <si>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</si>
  <si>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</si>
  <si>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</si>
  <si>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</si>
  <si>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</si>
  <si>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</si>
  <si>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</si>
  <si>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</si>
  <si>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</si>
  <si>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</si>
  <si>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</si>
  <si>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</si>
  <si>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</si>
  <si>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</si>
  <si>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</si>
  <si>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</si>
  <si>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</si>
  <si>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</si>
  <si>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</si>
  <si>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</si>
  <si>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</si>
  <si>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</si>
  <si>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</si>
  <si>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</si>
  <si>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</si>
  <si>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</si>
  <si>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</si>
  <si>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</si>
  <si>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</si>
  <si>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</si>
  <si>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</si>
  <si>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</si>
  <si>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</si>
  <si>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</si>
  <si>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</si>
  <si>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</si>
  <si>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</si>
  <si>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</si>
  <si>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</si>
  <si>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</si>
  <si>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</si>
  <si>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</si>
  <si>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</si>
  <si>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</si>
  <si>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</si>
  <si>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</si>
  <si>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</si>
  <si>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</si>
  <si>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</si>
  <si>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</si>
  <si>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</si>
  <si>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</si>
  <si>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</si>
  <si>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</si>
  <si>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</si>
  <si>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</si>
  <si>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</si>
  <si>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</si>
  <si>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</si>
  <si>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</si>
  <si>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</si>
  <si>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</si>
  <si>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</si>
  <si>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</si>
  <si>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</si>
  <si>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</si>
  <si>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</si>
  <si>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</si>
  <si>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</si>
  <si>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</si>
  <si>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</si>
  <si>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</si>
  <si>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</si>
  <si>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</si>
  <si>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</si>
  <si>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</si>
  <si>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</si>
  <si>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</si>
  <si>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</si>
  <si>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</si>
  <si>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</si>
  <si>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</si>
  <si>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</si>
  <si>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</si>
  <si>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</si>
  <si>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</si>
  <si>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</si>
  <si>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</si>
  <si>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</si>
  <si>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</si>
  <si>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</si>
  <si>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</si>
  <si>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</si>
  <si>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</si>
  <si>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</si>
  <si>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</si>
  <si>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</si>
  <si>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</si>
  <si>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</si>
  <si>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</si>
  <si>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</si>
  <si>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</si>
  <si>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</si>
  <si>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</si>
  <si>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</si>
  <si>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</si>
  <si>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</si>
  <si>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</si>
  <si>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</si>
  <si>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</si>
  <si>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</si>
  <si>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</si>
  <si>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</si>
  <si>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</si>
  <si>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</si>
  <si>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</si>
  <si>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</si>
  <si>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</si>
  <si>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</si>
  <si>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</si>
  <si>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</si>
  <si>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</si>
  <si>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</si>
  <si>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</si>
  <si>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</si>
  <si>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</si>
  <si>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</si>
  <si>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</si>
  <si>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</si>
  <si>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</si>
  <si>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</si>
  <si>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</si>
  <si>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</si>
  <si>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</si>
  <si>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</si>
  <si>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</si>
  <si>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</si>
  <si>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</si>
  <si>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</si>
  <si>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</si>
  <si>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</si>
  <si>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</si>
  <si>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</si>
  <si>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</si>
  <si>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</si>
  <si>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</si>
  <si>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</si>
  <si>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</si>
  <si>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</si>
  <si>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</si>
  <si>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</si>
  <si>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</si>
  <si>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</si>
  <si>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</si>
  <si>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</si>
  <si>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</si>
  <si>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</si>
  <si>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</si>
  <si>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</si>
  <si>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</si>
  <si>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</si>
  <si>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</si>
  <si>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</si>
  <si>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</si>
  <si>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</si>
  <si>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</si>
  <si>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</si>
  <si>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</si>
  <si>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</si>
  <si>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</si>
  <si>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</si>
  <si>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</si>
  <si>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</si>
  <si>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</si>
  <si>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</si>
  <si>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</si>
  <si>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</si>
  <si>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</si>
  <si>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</si>
  <si>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</si>
  <si>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</si>
  <si>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</si>
  <si>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</si>
  <si>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</si>
  <si>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</si>
  <si>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</si>
  <si>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</si>
  <si>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</si>
  <si>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</si>
  <si>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</si>
  <si>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</si>
  <si>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</si>
  <si>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</si>
  <si>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</si>
  <si>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</si>
  <si>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</si>
  <si>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</si>
  <si>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</si>
  <si>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</si>
  <si>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</si>
  <si>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</si>
  <si>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</si>
  <si>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</si>
  <si>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</si>
  <si>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</si>
  <si>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</si>
  <si>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</si>
  <si>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</si>
  <si>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</si>
  <si>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</si>
  <si>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</si>
  <si>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</si>
  <si>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</si>
  <si>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</si>
  <si>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</si>
  <si>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</si>
  <si>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</si>
  <si>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</si>
  <si>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</si>
  <si>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</si>
  <si>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</si>
  <si>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</si>
  <si>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</si>
  <si>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</si>
  <si>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</si>
  <si>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</si>
  <si>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</si>
  <si>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</si>
  <si>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</si>
  <si>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</si>
  <si>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</si>
  <si>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</si>
  <si>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</si>
  <si>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</si>
  <si>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</si>
  <si>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</si>
  <si>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</si>
  <si>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</si>
  <si>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</si>
  <si>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</si>
  <si>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</si>
  <si>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</si>
  <si>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</si>
  <si>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</si>
  <si>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</si>
  <si>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</si>
  <si>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</si>
  <si>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</si>
  <si>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</si>
  <si>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</si>
  <si>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</si>
  <si>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</si>
  <si>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</si>
  <si>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</si>
  <si>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</si>
  <si>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</si>
  <si>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</si>
  <si>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</si>
  <si>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</si>
  <si>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</si>
  <si>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</si>
  <si>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</si>
  <si>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</si>
  <si>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</si>
  <si>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</si>
  <si>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</si>
  <si>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</si>
  <si>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</si>
  <si>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</si>
  <si>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</si>
  <si>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</si>
  <si>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</si>
  <si>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</si>
  <si>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</si>
  <si>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</si>
  <si>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</si>
  <si>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</si>
  <si>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</si>
  <si>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</si>
  <si>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</si>
  <si>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</si>
  <si>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</si>
  <si>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</si>
  <si>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</si>
  <si>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</si>
  <si>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</si>
  <si>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</si>
  <si>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</si>
  <si>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</si>
  <si>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</si>
  <si>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</si>
  <si>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</si>
  <si>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</si>
  <si>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</si>
  <si>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</si>
  <si>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</si>
  <si>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</si>
  <si>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</si>
  <si>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</si>
  <si>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</si>
  <si>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</si>
  <si>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</si>
  <si>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</si>
  <si>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</si>
  <si>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</si>
  <si>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</si>
  <si>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</si>
  <si>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</si>
  <si>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</si>
  <si>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</si>
  <si>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</si>
  <si>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</si>
  <si>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</si>
  <si>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</si>
  <si>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</si>
  <si>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</si>
  <si>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</si>
  <si>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</si>
  <si>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</si>
  <si>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</si>
  <si>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</si>
  <si>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</si>
  <si>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</si>
  <si>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</si>
  <si>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</si>
  <si>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</si>
  <si>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</si>
  <si>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</si>
  <si>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</si>
  <si>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</si>
  <si>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</si>
  <si>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</si>
  <si>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</si>
  <si>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</si>
  <si>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</si>
  <si>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</si>
  <si>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</si>
  <si>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</si>
  <si>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</si>
  <si>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</si>
  <si>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</si>
  <si>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</si>
  <si>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</si>
  <si>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</si>
  <si>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</si>
  <si>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</si>
  <si>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</si>
  <si>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</si>
  <si>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</si>
  <si>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</si>
  <si>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</si>
  <si>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</si>
  <si>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</si>
  <si>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</si>
  <si>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</si>
  <si>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</si>
  <si>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</si>
  <si>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</si>
  <si>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</si>
  <si>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</si>
  <si>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</si>
  <si>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</si>
  <si>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</si>
  <si>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</si>
  <si>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</si>
  <si>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</si>
  <si>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</si>
  <si>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</si>
  <si>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</si>
  <si>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</si>
  <si>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</si>
  <si>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</si>
  <si>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</si>
  <si>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</si>
  <si>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</si>
  <si>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</si>
  <si>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</si>
  <si>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</si>
  <si>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</si>
  <si>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</si>
  <si>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</si>
  <si>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</si>
  <si>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</si>
  <si>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</si>
  <si>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</si>
  <si>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</si>
  <si>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</si>
  <si>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</si>
  <si>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</si>
  <si>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</si>
  <si>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</si>
  <si>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</si>
  <si>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</si>
  <si>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</si>
  <si>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</si>
  <si>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</si>
  <si>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</si>
  <si>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</si>
  <si>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</si>
  <si>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</si>
  <si>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</si>
  <si>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</si>
  <si>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</si>
  <si>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</si>
  <si>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</si>
  <si>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</si>
  <si>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</si>
  <si>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</si>
  <si>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</si>
  <si>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</si>
  <si>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</si>
  <si>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</si>
  <si>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</si>
  <si>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</si>
  <si>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</si>
  <si>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</si>
  <si>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</si>
  <si>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</si>
  <si>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</si>
  <si>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</si>
  <si>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</si>
  <si>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</si>
  <si>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</si>
  <si>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</si>
  <si>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</si>
  <si>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</si>
  <si>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</si>
  <si>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</si>
  <si>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</si>
  <si>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</si>
  <si>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</si>
  <si>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</si>
  <si>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</si>
  <si>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</si>
  <si>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</si>
  <si>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</si>
  <si>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</si>
  <si>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</si>
  <si>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</si>
  <si>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</si>
  <si>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</si>
  <si>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</si>
  <si>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</si>
  <si>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</si>
  <si>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</si>
  <si>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</si>
  <si>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</si>
  <si>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</si>
  <si>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</si>
  <si>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</si>
  <si>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</si>
  <si>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</si>
  <si>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</si>
  <si>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</si>
  <si>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</si>
  <si>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</si>
  <si>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</si>
  <si>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</si>
  <si>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</si>
  <si>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</si>
  <si>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</si>
  <si>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</si>
  <si>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</si>
  <si>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</si>
  <si>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</si>
  <si>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</si>
  <si>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</si>
  <si>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</si>
  <si>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</si>
  <si>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</si>
  <si>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</si>
  <si>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</si>
  <si>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</si>
  <si>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</si>
  <si>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</si>
  <si>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</si>
  <si>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</si>
  <si>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</si>
  <si>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</si>
  <si>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</si>
  <si>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</si>
  <si>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</si>
  <si>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</si>
  <si>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</si>
  <si>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</si>
  <si>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</si>
  <si>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</si>
  <si>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</si>
  <si>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</si>
  <si>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</si>
  <si>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</si>
  <si>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</si>
  <si>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</si>
  <si>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</si>
  <si>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</si>
  <si>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</si>
  <si>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</si>
  <si>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</si>
  <si>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</si>
  <si>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</si>
  <si>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</si>
  <si>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</si>
  <si>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</si>
  <si>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</si>
  <si>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</si>
  <si>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</si>
  <si>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</si>
  <si>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</si>
  <si>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</si>
  <si>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</si>
  <si>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</si>
  <si>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</si>
  <si>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</si>
  <si>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</si>
  <si>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</si>
  <si>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</si>
  <si>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</si>
  <si>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</si>
  <si>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</si>
  <si>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</si>
  <si>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</si>
  <si>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</si>
  <si>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</si>
  <si>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</si>
  <si>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</si>
  <si>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</si>
  <si>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</si>
  <si>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</si>
  <si>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</si>
  <si>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</si>
  <si>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</si>
  <si>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</si>
  <si>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</si>
  <si>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</si>
  <si>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</si>
  <si>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</si>
  <si>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</si>
  <si>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</si>
  <si>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</si>
  <si>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</si>
  <si>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</si>
  <si>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</si>
  <si>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</si>
  <si>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</si>
  <si>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</si>
  <si>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</si>
  <si>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</si>
  <si>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</si>
  <si>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</si>
  <si>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</si>
  <si>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</si>
  <si>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</si>
  <si>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</si>
  <si>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</si>
  <si>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</si>
  <si>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</si>
  <si>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</si>
  <si>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</si>
  <si>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</si>
  <si>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</si>
  <si>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</si>
  <si>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</si>
  <si>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</si>
  <si>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</si>
  <si>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</si>
  <si>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</si>
  <si>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</si>
  <si>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</si>
  <si>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</si>
  <si>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</si>
  <si>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</si>
  <si>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</si>
  <si>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</si>
  <si>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</si>
  <si>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</si>
  <si>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</si>
  <si>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</si>
  <si>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</si>
  <si>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</si>
  <si>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</si>
  <si>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</si>
  <si>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</si>
  <si>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</si>
  <si>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</si>
  <si>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</si>
  <si>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</si>
  <si>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</si>
  <si>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</si>
  <si>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</si>
  <si>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</si>
  <si>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</si>
  <si>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</si>
  <si>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</si>
  <si>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</si>
  <si>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</si>
  <si>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</si>
  <si>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</si>
  <si>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</si>
  <si>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</si>
  <si>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</si>
  <si>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</si>
  <si>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</si>
  <si>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</si>
  <si>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</si>
  <si>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</si>
  <si>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</si>
  <si>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</si>
  <si>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</si>
  <si>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</si>
  <si>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</si>
  <si>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</si>
  <si>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</si>
  <si>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</si>
  <si>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</si>
  <si>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</si>
  <si>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</si>
  <si>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</si>
  <si>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</si>
  <si>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</si>
  <si>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</si>
  <si>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</si>
  <si>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</si>
  <si>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</si>
  <si>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</si>
  <si>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</si>
  <si>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</si>
  <si>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</si>
  <si>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</si>
  <si>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</si>
  <si>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</si>
  <si>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</si>
  <si>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</si>
  <si>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</si>
  <si>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</si>
  <si>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</si>
  <si>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</si>
  <si>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</si>
  <si>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</si>
  <si>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</si>
  <si>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</si>
  <si>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</si>
  <si>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</si>
  <si>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</si>
  <si>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</si>
  <si>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</si>
  <si>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</si>
  <si>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</si>
  <si>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</si>
  <si>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</si>
  <si>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</si>
  <si>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</si>
  <si>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</si>
  <si>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</si>
  <si>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</si>
  <si>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</si>
  <si>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</si>
  <si>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</si>
  <si>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</si>
  <si>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</si>
  <si>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</si>
  <si>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</si>
  <si>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</si>
  <si>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</si>
  <si>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</si>
  <si>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</si>
  <si>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</si>
  <si>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</si>
  <si>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</si>
  <si>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</si>
  <si>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</si>
  <si>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</si>
  <si>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</si>
  <si>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</si>
  <si>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</si>
  <si>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</si>
  <si>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</si>
  <si>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</si>
  <si>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</si>
  <si>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</si>
  <si>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</si>
  <si>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</si>
  <si>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</si>
  <si>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</si>
  <si>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</si>
  <si>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</si>
  <si>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</si>
  <si>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</si>
  <si>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</si>
  <si>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</si>
  <si>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</si>
  <si>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</si>
  <si>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</si>
  <si>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</si>
  <si>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</si>
  <si>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</si>
  <si>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</si>
  <si>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</si>
  <si>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</si>
  <si>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</si>
  <si>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</si>
  <si>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</si>
  <si>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</si>
  <si>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</si>
  <si>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</si>
  <si>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</si>
  <si>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</si>
  <si>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</si>
  <si>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</si>
  <si>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</si>
  <si>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</si>
  <si>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</si>
  <si>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</si>
  <si>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</si>
  <si>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</si>
  <si>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</si>
  <si>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</si>
  <si>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</si>
  <si>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</si>
  <si>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</si>
  <si>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</si>
  <si>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</si>
  <si>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</si>
  <si>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</si>
  <si>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</si>
  <si>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</si>
  <si>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</si>
  <si>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</si>
  <si>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</si>
  <si>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</si>
  <si>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</si>
  <si>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</si>
  <si>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</si>
  <si>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</si>
  <si>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</si>
  <si>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</si>
  <si>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</si>
  <si>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</si>
  <si>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</si>
  <si>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</si>
  <si>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</si>
  <si>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</si>
  <si>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</si>
  <si>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</si>
  <si>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</si>
  <si>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</si>
  <si>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</si>
  <si>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</si>
  <si>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</si>
  <si>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</si>
  <si>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</si>
  <si>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</si>
  <si>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</si>
  <si>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</si>
  <si>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</si>
  <si>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</si>
  <si>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</si>
  <si>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</si>
  <si>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</si>
  <si>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</si>
  <si>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</si>
  <si>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</si>
  <si>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</si>
  <si>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</si>
  <si>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</si>
  <si>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</si>
  <si>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</si>
  <si>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</si>
  <si>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</si>
  <si>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</si>
  <si>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</si>
  <si>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</si>
  <si>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</si>
  <si>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</si>
  <si>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</si>
  <si>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</si>
  <si>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</si>
  <si>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</si>
  <si>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</si>
  <si>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</si>
  <si>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</si>
  <si>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</si>
  <si>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</si>
  <si>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</si>
  <si>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</si>
  <si>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</si>
  <si>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</si>
  <si>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</si>
  <si>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</si>
  <si>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</si>
  <si>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</si>
  <si>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</si>
  <si>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</si>
  <si>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</si>
  <si>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</si>
  <si>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</si>
  <si>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</si>
  <si>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</si>
  <si>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</si>
  <si>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</si>
  <si>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</si>
  <si>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</si>
  <si>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</si>
  <si>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</si>
  <si>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</si>
  <si>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</si>
  <si>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</si>
  <si>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</si>
  <si>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</si>
  <si>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</si>
  <si>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</si>
  <si>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</si>
  <si>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</si>
  <si>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</si>
  <si>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</si>
  <si>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</si>
  <si>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</si>
  <si>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</si>
  <si>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</si>
  <si>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</si>
  <si>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</si>
  <si>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</si>
  <si>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</si>
  <si>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</si>
  <si>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</si>
  <si>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</si>
  <si>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</si>
  <si>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</si>
  <si>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</si>
  <si>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</si>
  <si>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</si>
  <si>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</si>
  <si>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</si>
  <si>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</si>
  <si>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</si>
  <si>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</si>
  <si>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</si>
  <si>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</si>
  <si>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</si>
  <si>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</si>
  <si>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</si>
  <si>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</si>
  <si>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</si>
  <si>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</si>
  <si>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</si>
  <si>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</si>
  <si>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</si>
  <si>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</si>
  <si>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</si>
  <si>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</si>
  <si>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</si>
  <si>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</si>
  <si>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</si>
  <si>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</si>
  <si>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</si>
  <si>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</si>
  <si>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</si>
  <si>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</si>
  <si>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</si>
  <si>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</si>
  <si>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</si>
  <si>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</si>
  <si>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</si>
  <si>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</si>
  <si>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</si>
  <si>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</si>
  <si>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</si>
  <si>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</si>
  <si>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</si>
  <si>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</si>
  <si>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</si>
  <si>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</si>
  <si>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</si>
  <si>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</si>
  <si>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</si>
  <si>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</si>
  <si>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</si>
  <si>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</si>
  <si>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</si>
  <si>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</si>
  <si>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</si>
  <si>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</si>
  <si>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</si>
  <si>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</si>
  <si>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</si>
  <si>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</si>
  <si>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</si>
  <si>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</si>
  <si>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</si>
  <si>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</si>
  <si>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</si>
  <si>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</si>
  <si>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</si>
  <si>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</si>
  <si>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</si>
  <si>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</si>
  <si>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</si>
  <si>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</si>
  <si>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</si>
  <si>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</si>
  <si>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</si>
  <si>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</si>
  <si>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</si>
  <si>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</si>
  <si>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</si>
  <si>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</si>
  <si>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</si>
  <si>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</si>
  <si>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</si>
  <si>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</si>
  <si>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</si>
  <si>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</si>
  <si>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</si>
  <si>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</si>
  <si>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</si>
  <si>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</si>
  <si>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</si>
  <si>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</si>
  <si>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</si>
  <si>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</si>
  <si>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</si>
  <si>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</si>
  <si>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</si>
  <si>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</si>
  <si>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</si>
  <si>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</si>
  <si>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</si>
  <si>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</si>
  <si>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</si>
  <si>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</si>
  <si>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</si>
  <si>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</si>
  <si>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</si>
  <si>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</si>
  <si>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</si>
  <si>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</si>
  <si>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</si>
  <si>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</si>
  <si>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</si>
  <si>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</si>
  <si>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</si>
  <si>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</si>
  <si>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</si>
  <si>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</si>
  <si>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</si>
  <si>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</si>
  <si>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</si>
  <si>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</si>
  <si>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</si>
  <si>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</si>
  <si>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</si>
  <si>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</si>
  <si>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</si>
  <si>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</si>
  <si>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</si>
  <si>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</si>
  <si>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</si>
  <si>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</si>
  <si>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</si>
  <si>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</si>
  <si>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</si>
  <si>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</si>
  <si>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</si>
  <si>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</si>
  <si>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</si>
  <si>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</si>
  <si>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</si>
  <si>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</si>
  <si>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</si>
  <si>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</si>
  <si>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</si>
  <si>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</si>
  <si>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</si>
  <si>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</si>
  <si>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</si>
  <si>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</si>
  <si>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</si>
  <si>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</si>
  <si>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</si>
  <si>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</si>
  <si>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</si>
  <si>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</si>
  <si>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</si>
  <si>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</si>
  <si>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</si>
  <si>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</si>
  <si>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</si>
  <si>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</si>
  <si>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</si>
  <si>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</si>
  <si>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</si>
  <si>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</si>
  <si>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</si>
  <si>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</si>
  <si>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</si>
  <si>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</si>
  <si>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</si>
  <si>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</si>
  <si>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</si>
  <si>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</si>
  <si>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</si>
  <si>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</si>
  <si>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</si>
  <si>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</si>
  <si>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</si>
  <si>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</si>
  <si>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</si>
  <si>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</si>
  <si>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</si>
  <si>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</si>
  <si>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</si>
  <si>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</si>
  <si>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</si>
  <si>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</si>
  <si>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</si>
  <si>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</si>
  <si>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</si>
  <si>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</si>
  <si>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</si>
  <si>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</si>
  <si>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</si>
  <si>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</si>
  <si>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</si>
  <si>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</si>
  <si>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</si>
  <si>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</si>
  <si>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</si>
  <si>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</si>
  <si>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</si>
  <si>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</si>
  <si>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</si>
  <si>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</si>
  <si>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</si>
  <si>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</si>
  <si>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</si>
  <si>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</si>
  <si>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</si>
  <si>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</si>
  <si>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</si>
  <si>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</si>
  <si>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</si>
  <si>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</si>
  <si>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</si>
  <si>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</si>
  <si>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</si>
  <si>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</si>
  <si>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</si>
  <si>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</si>
  <si>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</si>
  <si>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</si>
  <si>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</si>
  <si>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</si>
  <si>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</si>
  <si>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</si>
  <si>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</si>
  <si>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</si>
  <si>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</si>
  <si>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</si>
  <si>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</si>
  <si>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</si>
  <si>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</si>
  <si>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</si>
  <si>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</si>
  <si>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</si>
  <si>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</si>
  <si>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</si>
  <si>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</si>
  <si>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</si>
  <si>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</si>
  <si>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</si>
  <si>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</si>
  <si>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</si>
  <si>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</si>
  <si>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</si>
  <si>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</si>
  <si>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</si>
  <si>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</si>
  <si>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</si>
  <si>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</si>
  <si>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</si>
  <si>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</si>
  <si>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</si>
  <si>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</si>
  <si>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</si>
  <si>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</si>
  <si>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</si>
  <si>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</si>
  <si>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</si>
  <si>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</si>
  <si>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</si>
  <si>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</si>
  <si>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</si>
  <si>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</si>
  <si>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</si>
  <si>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</si>
  <si>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</si>
  <si>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</si>
  <si>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</si>
  <si>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</si>
  <si>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</si>
  <si>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</si>
  <si>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</si>
  <si>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</si>
  <si>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</si>
  <si>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</si>
  <si>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</si>
  <si>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</si>
  <si>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</si>
  <si>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</si>
  <si>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</si>
  <si>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</si>
  <si>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</si>
  <si>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</si>
  <si>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</si>
  <si>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</si>
  <si>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</si>
  <si>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</si>
  <si>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</si>
  <si>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</si>
  <si>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</si>
  <si>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</si>
  <si>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</si>
  <si>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</si>
  <si>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</si>
  <si>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</si>
  <si>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</si>
  <si>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</si>
  <si>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</si>
  <si>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</si>
  <si>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</si>
  <si>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</si>
  <si>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</si>
  <si>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</si>
  <si>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</si>
  <si>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</si>
  <si>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</si>
  <si>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</si>
  <si>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</si>
  <si>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</si>
  <si>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</si>
  <si>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</si>
  <si>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</si>
  <si>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</si>
  <si>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</si>
  <si>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</si>
  <si>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</si>
  <si>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</si>
  <si>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</si>
  <si>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</si>
  <si>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</si>
  <si>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</si>
  <si>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</si>
  <si>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</si>
  <si>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</si>
  <si>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</si>
  <si>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</si>
  <si>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</si>
  <si>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</si>
  <si>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</si>
  <si>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</si>
  <si>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</si>
  <si>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</si>
  <si>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</si>
  <si>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</si>
  <si>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</si>
  <si>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</si>
  <si>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</si>
  <si>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</si>
  <si>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</si>
  <si>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</si>
  <si>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</si>
  <si>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</si>
  <si>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</si>
  <si>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</si>
  <si>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</si>
  <si>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</si>
  <si>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</si>
  <si>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</si>
  <si>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</si>
  <si>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</si>
  <si>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</si>
  <si>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</si>
  <si>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</si>
  <si>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</si>
  <si>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</si>
  <si>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</si>
  <si>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</si>
  <si>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</si>
  <si>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</si>
  <si>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</si>
  <si>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</si>
  <si>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</si>
  <si>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</si>
  <si>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</si>
  <si>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</si>
  <si>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</si>
  <si>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</si>
  <si>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</si>
  <si>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</si>
  <si>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</si>
  <si>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</si>
  <si>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</si>
  <si>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</si>
  <si>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</si>
  <si>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</si>
  <si>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</si>
  <si>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</si>
  <si>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</si>
  <si>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</si>
  <si>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</si>
  <si>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</si>
  <si>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</si>
  <si>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</si>
  <si>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</si>
  <si>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</si>
  <si>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</si>
  <si>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</si>
  <si>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</si>
  <si>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</si>
  <si>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</si>
  <si>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</si>
  <si>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</si>
  <si>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</si>
  <si>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</si>
  <si>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</si>
  <si>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</si>
  <si>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</si>
  <si>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</si>
  <si>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</si>
  <si>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</si>
  <si>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</si>
  <si>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</si>
  <si>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</si>
  <si>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</si>
  <si>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</si>
  <si>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</si>
  <si>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</si>
  <si>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</si>
  <si>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</si>
  <si>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</si>
  <si>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</si>
  <si>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</si>
  <si>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</si>
  <si>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</si>
  <si>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</si>
  <si>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</si>
  <si>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</si>
  <si>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</si>
  <si>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</si>
  <si>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</si>
  <si>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</si>
  <si>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</si>
  <si>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</si>
  <si>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</si>
  <si>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</si>
  <si>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</si>
  <si>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</si>
  <si>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</si>
  <si>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</si>
  <si>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</si>
  <si>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</si>
  <si>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</si>
  <si>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</si>
  <si>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</si>
  <si>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</si>
  <si>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</si>
  <si>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</si>
  <si>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</si>
  <si>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</si>
  <si>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</si>
  <si>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</si>
  <si>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</si>
  <si>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</si>
  <si>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</si>
  <si>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</si>
  <si>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</si>
  <si>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</si>
  <si>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</si>
  <si>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</si>
  <si>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</si>
  <si>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</si>
  <si>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</si>
  <si>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</si>
  <si>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</si>
  <si>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</si>
  <si>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</si>
  <si>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</si>
  <si>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</si>
  <si>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</si>
  <si>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</si>
  <si>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</si>
  <si>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</si>
  <si>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</si>
  <si>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</si>
  <si>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</si>
  <si>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</si>
  <si>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</si>
  <si>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</si>
  <si>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</si>
  <si>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</si>
  <si>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</si>
  <si>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</si>
  <si>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</si>
  <si>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</si>
  <si>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</si>
  <si>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</si>
  <si>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</si>
  <si>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</si>
  <si>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</si>
  <si>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</si>
  <si>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</si>
  <si>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</si>
  <si>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</si>
  <si>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</si>
  <si>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</si>
  <si>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</si>
  <si>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</si>
  <si>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</si>
  <si>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</si>
  <si>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</si>
  <si>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</si>
  <si>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</si>
  <si>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</si>
  <si>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</si>
  <si>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</si>
  <si>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</si>
  <si>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</si>
  <si>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</si>
  <si>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</si>
  <si>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</si>
  <si>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</si>
  <si>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</si>
  <si>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</si>
  <si>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</si>
  <si>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</si>
  <si>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</si>
  <si>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</si>
  <si>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</si>
  <si>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</si>
  <si>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</si>
  <si>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</si>
  <si>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</si>
  <si>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</si>
  <si>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</si>
  <si>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</si>
  <si>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</si>
  <si>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</si>
  <si>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</si>
  <si>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</si>
  <si>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</si>
  <si>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</si>
  <si>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</si>
  <si>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</si>
  <si>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</si>
  <si>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</si>
  <si>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</si>
  <si>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</si>
  <si>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</si>
  <si>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</si>
  <si>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</si>
  <si>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</si>
  <si>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</si>
  <si>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</si>
  <si>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</si>
  <si>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</si>
  <si>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</si>
  <si>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</si>
  <si>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</si>
  <si>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</si>
  <si>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</si>
  <si>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</si>
  <si>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</si>
  <si>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</si>
  <si>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</si>
  <si>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</si>
  <si>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</si>
  <si>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</si>
  <si>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</si>
  <si>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</si>
  <si>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</si>
  <si>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</si>
  <si>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</si>
  <si>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</si>
  <si>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</si>
  <si>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</si>
  <si>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</si>
  <si>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</si>
  <si>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</si>
  <si>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</si>
  <si>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</si>
  <si>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</si>
  <si>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</si>
  <si>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</si>
  <si>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</si>
  <si>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</si>
  <si>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</si>
  <si>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</si>
  <si>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</si>
  <si>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</si>
  <si>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</si>
  <si>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</si>
  <si>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</si>
  <si>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</si>
  <si>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</si>
  <si>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</si>
  <si>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</si>
  <si>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</si>
  <si>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</si>
  <si>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</si>
  <si>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</si>
  <si>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</si>
  <si>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</si>
  <si>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</si>
  <si>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</si>
  <si>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</si>
  <si>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</si>
  <si>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</si>
  <si>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</si>
  <si>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</si>
  <si>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</si>
  <si>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</si>
  <si>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</si>
  <si>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</si>
  <si>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</si>
  <si>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</si>
  <si>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</si>
  <si>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</si>
  <si>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</si>
  <si>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</si>
  <si>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</si>
  <si>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</si>
  <si>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</si>
  <si>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</si>
  <si>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</si>
  <si>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</si>
  <si>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</si>
  <si>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</si>
  <si>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</si>
  <si>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</si>
  <si>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</si>
  <si>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</si>
  <si>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</si>
  <si>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</si>
  <si>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</si>
  <si>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</si>
  <si>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</si>
  <si>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</si>
  <si>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</si>
  <si>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</si>
  <si>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</si>
  <si>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</si>
  <si>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</si>
  <si>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</si>
  <si>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</si>
  <si>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</si>
  <si>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</si>
  <si>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</si>
  <si>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</si>
  <si>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</si>
  <si>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</si>
  <si>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</si>
  <si>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</si>
  <si>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</si>
  <si>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</si>
  <si>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</si>
  <si>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</si>
  <si>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</si>
  <si>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</si>
  <si>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</si>
  <si>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</si>
  <si>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</si>
  <si>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</si>
  <si>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</si>
  <si>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</si>
  <si>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</si>
  <si>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</si>
  <si>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</si>
  <si>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</si>
  <si>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</si>
  <si>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</si>
  <si>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</si>
  <si>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</si>
  <si>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</si>
  <si>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</si>
  <si>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</si>
  <si>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</si>
  <si>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</si>
  <si>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</si>
  <si>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</si>
  <si>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</si>
  <si>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</si>
  <si>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</si>
  <si>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</si>
  <si>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</si>
  <si>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</si>
  <si>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</si>
  <si>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</si>
  <si>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</si>
  <si>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</si>
  <si>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</si>
  <si>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</si>
  <si>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</si>
  <si>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</si>
  <si>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</si>
  <si>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</si>
  <si>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</si>
  <si>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</si>
  <si>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</si>
  <si>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</si>
  <si>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</si>
  <si>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</si>
  <si>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</si>
  <si>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</si>
  <si>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</si>
  <si>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</si>
  <si>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</si>
  <si>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</si>
  <si>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</si>
  <si>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</si>
  <si>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</si>
  <si>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</si>
  <si>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</si>
  <si>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</si>
  <si>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</si>
  <si>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</si>
  <si>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</si>
  <si>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</si>
  <si>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</si>
  <si>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</si>
  <si>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</si>
  <si>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</si>
  <si>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</si>
  <si>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</si>
  <si>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</si>
  <si>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</si>
  <si>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</si>
  <si>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</si>
  <si>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</si>
  <si>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</si>
  <si>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</si>
  <si>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</si>
  <si>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</si>
  <si>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</si>
  <si>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</si>
  <si>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</si>
  <si>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</si>
  <si>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</si>
  <si>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</si>
  <si>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</si>
  <si>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</si>
  <si>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</si>
  <si>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</si>
  <si>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</si>
  <si>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</si>
  <si>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</si>
  <si>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</si>
  <si>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</si>
  <si>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</si>
  <si>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</si>
  <si>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</si>
  <si>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</si>
  <si>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</si>
  <si>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</si>
  <si>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</si>
  <si>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</si>
  <si>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</si>
  <si>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</si>
  <si>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</si>
  <si>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</si>
  <si>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</si>
  <si>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</si>
  <si>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</si>
  <si>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</si>
  <si>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</si>
  <si>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</si>
  <si>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</si>
  <si>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</si>
  <si>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</si>
  <si>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</si>
  <si>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</si>
  <si>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</si>
  <si>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</si>
  <si>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</si>
  <si>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</si>
  <si>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</si>
  <si>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</si>
  <si>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</si>
  <si>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</si>
  <si>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</si>
  <si>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</si>
  <si>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</si>
  <si>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</si>
  <si>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</si>
  <si>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</si>
  <si>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</si>
  <si>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</si>
  <si>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</si>
  <si>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</si>
  <si>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</si>
  <si>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</si>
  <si>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</si>
  <si>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</si>
  <si>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</si>
  <si>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</si>
  <si>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</si>
  <si>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</si>
  <si>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</si>
  <si>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</si>
  <si>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</si>
  <si>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</si>
  <si>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</si>
  <si>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</si>
  <si>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</si>
  <si>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</si>
  <si>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</si>
  <si>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</si>
  <si>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</si>
  <si>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</si>
  <si>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</si>
  <si>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</si>
  <si>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</si>
  <si>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</si>
  <si>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</si>
  <si>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</si>
  <si>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</si>
  <si>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</si>
  <si>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</si>
  <si>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</si>
  <si>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</si>
  <si>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</si>
  <si>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</si>
  <si>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</si>
  <si>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</si>
  <si>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</si>
  <si>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</si>
  <si>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</si>
  <si>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</si>
  <si>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</si>
  <si>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</si>
  <si>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</si>
  <si>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</si>
  <si>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</si>
  <si>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</si>
  <si>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</si>
  <si>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</si>
  <si>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</si>
  <si>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</si>
  <si>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</si>
  <si>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</si>
  <si>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</si>
  <si>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</si>
  <si>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</si>
  <si>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</si>
  <si>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</si>
  <si>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</si>
  <si>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</si>
  <si>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</si>
  <si>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</si>
  <si>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</si>
  <si>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</si>
  <si>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</si>
  <si>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</si>
  <si>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</si>
  <si>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</si>
  <si>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</si>
  <si>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</si>
  <si>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</si>
  <si>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</si>
  <si>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</si>
  <si>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</si>
  <si>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</si>
  <si>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</si>
  <si>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</si>
  <si>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</si>
  <si>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</si>
  <si>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</si>
  <si>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</si>
  <si>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</si>
  <si>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</si>
  <si>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</si>
  <si>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</si>
  <si>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</si>
  <si>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</si>
  <si>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</si>
  <si>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</si>
  <si>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</si>
  <si>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</si>
  <si>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</si>
  <si>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</si>
  <si>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</si>
  <si>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</si>
  <si>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</si>
  <si>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</si>
  <si>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</si>
  <si>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</si>
  <si>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</si>
  <si>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</si>
  <si>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</si>
  <si>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</si>
  <si>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</si>
  <si>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</si>
  <si>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</si>
  <si>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</si>
  <si>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</si>
  <si>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</si>
  <si>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</si>
  <si>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</si>
  <si>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</si>
  <si>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</si>
  <si>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</si>
  <si>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</si>
  <si>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</si>
  <si>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</si>
  <si>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</si>
  <si>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</si>
  <si>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</si>
  <si>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</si>
  <si>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</si>
  <si>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</si>
  <si>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</si>
  <si>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</si>
  <si>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</si>
  <si>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</si>
  <si>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</si>
  <si>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</si>
  <si>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</si>
  <si>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</si>
  <si>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</si>
  <si>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</si>
  <si>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</si>
  <si>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</si>
  <si>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</si>
  <si>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</si>
  <si>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</si>
  <si>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</si>
  <si>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</si>
  <si>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</si>
  <si>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</si>
  <si>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</si>
  <si>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</si>
  <si>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</si>
  <si>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</si>
  <si>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</si>
  <si>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</si>
  <si>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</si>
  <si>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</si>
  <si>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</si>
  <si>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</si>
  <si>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</si>
  <si>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</si>
  <si>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</si>
  <si>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</si>
  <si>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</si>
  <si>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</si>
  <si>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</si>
  <si>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</si>
  <si>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</si>
  <si>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</si>
  <si>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</si>
  <si>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</si>
  <si>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</si>
  <si>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</si>
  <si>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</si>
  <si>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</si>
  <si>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</si>
  <si>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</si>
  <si>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</si>
  <si>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</si>
  <si>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</si>
  <si>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</si>
  <si>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</si>
  <si>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</si>
  <si>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</si>
  <si>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</si>
  <si>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</si>
  <si>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</si>
  <si>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</si>
  <si>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</si>
  <si>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</si>
  <si>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</si>
  <si>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</si>
  <si>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</si>
  <si>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</si>
  <si>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</si>
  <si>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</si>
  <si>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</si>
  <si>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</si>
  <si>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</si>
  <si>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</si>
  <si>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</si>
  <si>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</si>
  <si>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</si>
  <si>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</si>
  <si>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</si>
  <si>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</si>
  <si>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</si>
  <si>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</si>
  <si>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</si>
  <si>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</si>
  <si>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</si>
  <si>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</si>
  <si>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</si>
  <si>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</si>
  <si>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</si>
  <si>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</si>
  <si>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</si>
  <si>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</si>
  <si>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</si>
  <si>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</si>
  <si>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</si>
  <si>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</si>
  <si>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</si>
  <si>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</si>
  <si>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</si>
  <si>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</si>
  <si>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</si>
  <si>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</si>
  <si>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</si>
  <si>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</si>
  <si>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</si>
  <si>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</si>
  <si>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</si>
  <si>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</si>
  <si>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</si>
  <si>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</si>
  <si>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</si>
  <si>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</si>
  <si>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</si>
  <si>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</si>
  <si>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</si>
  <si>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</si>
  <si>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</si>
  <si>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</si>
  <si>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</si>
  <si>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</si>
  <si>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</si>
  <si>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</si>
  <si>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</si>
  <si>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</si>
  <si>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</si>
  <si>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</si>
  <si>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</si>
  <si>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</si>
  <si>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</si>
  <si>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</si>
  <si>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</si>
  <si>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</si>
  <si>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</si>
  <si>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</si>
  <si>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</si>
  <si>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</si>
  <si>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</si>
  <si>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</si>
  <si>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</si>
  <si>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</si>
  <si>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</si>
  <si>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</si>
  <si>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</si>
  <si>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</si>
  <si>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</si>
  <si>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</si>
  <si>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</si>
  <si>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</si>
  <si>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</si>
  <si>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</si>
  <si>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</si>
  <si>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</si>
  <si>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</si>
  <si>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</si>
  <si>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</si>
  <si>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</si>
  <si>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</si>
  <si>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</si>
  <si>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</si>
  <si>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</si>
  <si>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</si>
  <si>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</si>
  <si>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</si>
  <si>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</si>
  <si>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</si>
  <si>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</si>
  <si>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</si>
  <si>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</si>
  <si>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</si>
  <si>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</si>
  <si>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</si>
  <si>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</si>
  <si>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</si>
  <si>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</si>
  <si>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</si>
  <si>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</si>
  <si>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</si>
  <si>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</si>
  <si>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</si>
  <si>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</si>
  <si>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</si>
  <si>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</si>
  <si>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</si>
  <si>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</si>
  <si>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</si>
  <si>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</si>
  <si>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</si>
  <si>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</si>
  <si>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</si>
  <si>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</si>
  <si>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</si>
  <si>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</si>
  <si>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</si>
  <si>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</si>
  <si>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</si>
  <si>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</si>
  <si>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</si>
  <si>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</si>
  <si>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</si>
  <si>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</si>
  <si>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</si>
  <si>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</si>
  <si>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</si>
  <si>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</si>
  <si>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</si>
  <si>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</si>
  <si>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</si>
  <si>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</si>
  <si>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</si>
  <si>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</si>
  <si>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</si>
  <si>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</si>
  <si>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</si>
  <si>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</si>
  <si>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</si>
  <si>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</si>
  <si>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</si>
  <si>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</si>
  <si>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</si>
  <si>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</si>
  <si>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</si>
  <si>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</si>
  <si>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</si>
  <si>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</si>
  <si>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</si>
  <si>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</si>
  <si>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</si>
  <si>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</si>
  <si>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</si>
  <si>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</si>
  <si>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</si>
  <si>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</si>
  <si>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</si>
  <si>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</si>
  <si>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</si>
  <si>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</si>
  <si>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</si>
  <si>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</si>
  <si>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</si>
  <si>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</si>
  <si>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</si>
  <si>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</si>
  <si>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</si>
  <si>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</si>
  <si>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</si>
  <si>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</si>
  <si>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</si>
  <si>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</si>
  <si>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</si>
  <si>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</si>
  <si>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</si>
  <si>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</si>
  <si>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</si>
  <si>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</si>
  <si>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</si>
  <si>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</si>
  <si>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</si>
  <si>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</si>
  <si>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</si>
  <si>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</si>
  <si>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</si>
  <si>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</si>
  <si>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</si>
  <si>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</si>
  <si>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</si>
  <si>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</si>
  <si>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</si>
  <si>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</si>
  <si>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</si>
  <si>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</si>
  <si>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</si>
  <si>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</si>
  <si>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</si>
  <si>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</si>
  <si>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</si>
  <si>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</si>
  <si>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</si>
  <si>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</si>
  <si>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</si>
  <si>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</si>
  <si>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</si>
  <si>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</si>
  <si>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</si>
  <si>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</si>
  <si>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</si>
  <si>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</si>
  <si>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</si>
  <si>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</si>
  <si>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</si>
  <si>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</si>
  <si>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</si>
  <si>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</si>
  <si>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</si>
  <si>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</si>
  <si>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</si>
  <si>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</si>
  <si>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</si>
  <si>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</si>
  <si>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</si>
  <si>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</si>
  <si>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</si>
  <si>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</si>
  <si>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</si>
  <si>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</si>
  <si>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</si>
  <si>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</si>
  <si>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</si>
  <si>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</si>
  <si>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</si>
  <si>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</si>
  <si>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</si>
  <si>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</si>
  <si>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</si>
  <si>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</si>
  <si>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</si>
  <si>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</si>
  <si>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</si>
  <si>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</si>
  <si>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</si>
  <si>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</si>
  <si>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</si>
  <si>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</si>
  <si>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</si>
  <si>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</si>
  <si>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</si>
  <si>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</si>
  <si>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</si>
  <si>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</si>
  <si>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</si>
  <si>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</si>
  <si>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</si>
  <si>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</si>
  <si>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</si>
  <si>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</si>
  <si>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</si>
  <si>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</si>
  <si>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</si>
  <si>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</si>
  <si>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</si>
  <si>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</si>
  <si>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</si>
  <si>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</si>
  <si>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</si>
  <si>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</si>
  <si>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</si>
  <si>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</si>
  <si>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</si>
  <si>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</si>
  <si>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</si>
  <si>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</si>
  <si>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</si>
  <si>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</si>
  <si>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</si>
  <si>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</si>
  <si>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</si>
  <si>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</si>
  <si>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</si>
  <si>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</si>
  <si>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</si>
  <si>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</si>
  <si>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</si>
  <si>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</si>
  <si>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</si>
  <si>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</si>
  <si>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</si>
  <si>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</si>
  <si>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</si>
  <si>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</si>
  <si>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</si>
  <si>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</si>
  <si>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</si>
  <si>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</si>
  <si>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</si>
  <si>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</si>
  <si>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</si>
  <si>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</si>
  <si>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</si>
  <si>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</si>
  <si>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</si>
  <si>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</si>
  <si>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</si>
  <si>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</si>
  <si>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</si>
  <si>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</si>
  <si>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</si>
  <si>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</si>
  <si>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</si>
  <si>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</si>
  <si>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</si>
  <si>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</si>
  <si>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</si>
  <si>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</si>
  <si>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</si>
  <si>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</si>
  <si>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</si>
  <si>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</si>
  <si>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</si>
  <si>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</si>
  <si>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</si>
  <si>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</si>
  <si>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</si>
  <si>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</si>
  <si>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</si>
  <si>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</si>
  <si>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</si>
  <si>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</si>
  <si>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</si>
  <si>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</si>
  <si>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</si>
  <si>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</si>
  <si>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</si>
  <si>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</si>
  <si>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</si>
  <si>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</si>
  <si>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</si>
  <si>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</si>
  <si>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</si>
  <si>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</si>
  <si>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</si>
  <si>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</si>
  <si>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</si>
  <si>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</si>
  <si>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</si>
  <si>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</si>
  <si>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</si>
  <si>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</si>
  <si>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</si>
  <si>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</si>
  <si>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</si>
  <si>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</si>
  <si>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</si>
  <si>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</si>
  <si>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</si>
  <si>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</si>
  <si>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</si>
  <si>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</si>
  <si>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</si>
  <si>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</si>
  <si>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</si>
  <si>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</si>
  <si>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</si>
  <si>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</si>
  <si>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</si>
  <si>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</si>
  <si>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</si>
  <si>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</si>
  <si>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</si>
  <si>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</si>
  <si>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</si>
  <si>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</si>
  <si>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</si>
  <si>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</si>
  <si>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</si>
  <si>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</si>
  <si>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</si>
  <si>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</si>
  <si>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</si>
  <si>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</si>
  <si>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</si>
  <si>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</si>
  <si>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</si>
  <si>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</si>
  <si>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</si>
  <si>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</si>
  <si>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</si>
  <si>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</si>
  <si>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</si>
  <si>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</si>
  <si>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</si>
  <si>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</si>
  <si>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</si>
  <si>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</si>
  <si>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</si>
  <si>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</si>
  <si>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</si>
  <si>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</si>
  <si>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</si>
  <si>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</si>
  <si>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</si>
  <si>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</si>
  <si>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</si>
  <si>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</si>
  <si>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</si>
  <si>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</si>
  <si>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</si>
  <si>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</si>
  <si>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</si>
  <si>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</si>
  <si>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</si>
  <si>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</si>
  <si>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</si>
  <si>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</si>
  <si>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</si>
  <si>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</si>
  <si>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</si>
  <si>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</si>
  <si>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</si>
  <si>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</si>
  <si>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</si>
  <si>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</si>
  <si>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</si>
  <si>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</si>
  <si>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</si>
  <si>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</si>
  <si>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</si>
  <si>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</si>
  <si>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</si>
  <si>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</si>
  <si>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</si>
  <si>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</si>
  <si>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</si>
  <si>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</si>
  <si>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</si>
  <si>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</si>
  <si>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</si>
  <si>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</si>
  <si>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</si>
  <si>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</si>
  <si>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</si>
  <si>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</si>
  <si>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</si>
  <si>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</si>
  <si>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</si>
  <si>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</si>
  <si>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</si>
  <si>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</si>
  <si>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</si>
  <si>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</si>
  <si>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</si>
  <si>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</si>
  <si>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</si>
  <si>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</si>
  <si>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</si>
  <si>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</si>
  <si>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</si>
  <si>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</si>
  <si>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</si>
  <si>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</si>
  <si>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</si>
  <si>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</si>
  <si>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</si>
  <si>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</si>
  <si>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</si>
  <si>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</si>
  <si>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</si>
  <si>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</si>
  <si>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</si>
  <si>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</si>
  <si>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</si>
  <si>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</si>
  <si>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</si>
  <si>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</si>
  <si>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</si>
  <si>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</si>
  <si>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</si>
  <si>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</si>
  <si>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</si>
  <si>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</si>
  <si>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</si>
  <si>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</si>
  <si>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</si>
  <si>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</si>
  <si>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</si>
  <si>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</si>
  <si>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</si>
  <si>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</si>
  <si>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</si>
  <si>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</si>
  <si>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</si>
  <si>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</si>
  <si>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</si>
  <si>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</si>
  <si>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</si>
  <si>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</si>
  <si>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</si>
  <si>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</si>
  <si>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</si>
  <si>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</si>
  <si>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</si>
  <si>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</si>
  <si>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</si>
  <si>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</si>
  <si>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</si>
  <si>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</si>
  <si>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</si>
  <si>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</si>
  <si>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</si>
  <si>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</si>
  <si>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</si>
  <si>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</si>
  <si>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</si>
  <si>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</si>
  <si>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</si>
  <si>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</si>
  <si>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</si>
  <si>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</si>
  <si>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</si>
  <si>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</si>
  <si>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</si>
  <si>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</si>
  <si>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</si>
  <si>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</si>
  <si>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</si>
  <si>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</si>
  <si>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</si>
  <si>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</si>
  <si>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</si>
  <si>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</si>
  <si>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</si>
  <si>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</si>
  <si>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</si>
  <si>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</si>
  <si>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</si>
  <si>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</si>
  <si>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</si>
  <si>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</si>
  <si>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</si>
  <si>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</si>
  <si>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</si>
  <si>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</si>
  <si>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</si>
  <si>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</si>
  <si>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</si>
  <si>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</si>
  <si>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</si>
  <si>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</si>
  <si>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</si>
  <si>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</si>
  <si>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</si>
  <si>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</si>
  <si>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</si>
  <si>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</si>
  <si>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</si>
  <si>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</si>
  <si>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</si>
  <si>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</si>
  <si>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</si>
  <si>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</si>
  <si>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</si>
  <si>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</si>
  <si>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</si>
  <si>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</si>
  <si>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</si>
  <si>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</si>
  <si>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</si>
  <si>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</si>
  <si>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</si>
  <si>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</si>
  <si>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</si>
  <si>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</si>
  <si>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</si>
  <si>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</si>
  <si>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</si>
  <si>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</si>
  <si>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</si>
  <si>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</si>
  <si>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</si>
  <si>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</si>
  <si>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</si>
  <si>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</si>
  <si>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</si>
  <si>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</si>
  <si>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</si>
  <si>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</si>
  <si>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</si>
  <si>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</si>
  <si>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</si>
  <si>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</si>
  <si>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</si>
  <si>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</si>
  <si>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</si>
  <si>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</si>
  <si>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</si>
  <si>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</si>
  <si>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</si>
  <si>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</si>
  <si>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</si>
  <si>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</si>
  <si>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</si>
  <si>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</si>
  <si>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</si>
  <si>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</si>
  <si>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</si>
  <si>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</si>
  <si>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</si>
  <si>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</si>
  <si>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</si>
  <si>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</si>
  <si>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</si>
  <si>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</si>
  <si>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</si>
  <si>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</si>
  <si>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</si>
  <si>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</si>
  <si>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</si>
  <si>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</si>
  <si>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</si>
  <si>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</si>
  <si>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</si>
  <si>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</si>
  <si>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</si>
  <si>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</si>
  <si>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</si>
  <si>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</si>
  <si>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</si>
  <si>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</si>
  <si>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</si>
  <si>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</si>
  <si>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</si>
  <si>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</si>
  <si>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</si>
  <si>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</si>
  <si>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</si>
  <si>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</si>
  <si>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</si>
  <si>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</si>
  <si>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</si>
  <si>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</si>
  <si>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</si>
  <si>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</si>
  <si>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</si>
  <si>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</si>
  <si>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</si>
  <si>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</si>
  <si>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</si>
  <si>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</si>
  <si>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</si>
  <si>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</si>
  <si>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</si>
  <si>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</si>
  <si>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</si>
  <si>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</si>
  <si>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</si>
  <si>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</si>
  <si>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</si>
  <si>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</si>
  <si>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</si>
  <si>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</si>
  <si>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</si>
  <si>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</si>
  <si>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</si>
  <si>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</si>
  <si>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</si>
  <si>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</si>
  <si>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</si>
  <si>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</si>
  <si>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</si>
  <si>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</si>
  <si>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</si>
  <si>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</si>
  <si>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</si>
  <si>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</si>
  <si>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</si>
  <si>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</si>
  <si>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</si>
  <si>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</si>
  <si>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</si>
  <si>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</si>
  <si>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</si>
  <si>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</si>
  <si>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</si>
  <si>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</si>
  <si>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</si>
  <si>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</si>
  <si>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</si>
  <si>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</si>
  <si>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</si>
  <si>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</si>
  <si>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</si>
  <si>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</si>
  <si>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</si>
  <si>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</si>
  <si>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</si>
  <si>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</si>
  <si>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</si>
  <si>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</si>
  <si>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</si>
  <si>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</si>
  <si>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</si>
  <si>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</si>
  <si>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</si>
  <si>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</si>
  <si>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</si>
  <si>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</si>
  <si>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</si>
  <si>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</si>
  <si>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</si>
  <si>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</si>
  <si>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</si>
  <si>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</si>
  <si>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</si>
  <si>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</si>
  <si>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</si>
  <si>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</si>
  <si>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</si>
  <si>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</si>
  <si>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</si>
  <si>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</si>
  <si>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</si>
  <si>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</si>
  <si>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</si>
  <si>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</si>
  <si>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</si>
  <si>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</si>
  <si>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</si>
  <si>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</si>
  <si>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</si>
  <si>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</si>
  <si>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</si>
  <si>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</si>
  <si>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</si>
  <si>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</si>
  <si>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</si>
  <si>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</si>
  <si>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</si>
  <si>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</si>
  <si>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</si>
  <si>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</si>
  <si>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</si>
  <si>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</si>
  <si>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</si>
  <si>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</si>
  <si>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</si>
  <si>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</si>
  <si>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</si>
  <si>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</si>
  <si>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</si>
  <si>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</si>
  <si>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</si>
  <si>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</si>
  <si>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</si>
  <si>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</si>
  <si>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</si>
  <si>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</si>
  <si>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</si>
  <si>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</si>
  <si>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</si>
  <si>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</si>
  <si>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</si>
  <si>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</si>
  <si>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</si>
  <si>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</si>
  <si>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</si>
  <si>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</si>
  <si>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</si>
  <si>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</si>
  <si>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</si>
  <si>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</si>
  <si>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</si>
  <si>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</si>
  <si>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</si>
  <si>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</si>
  <si>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</si>
  <si>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</si>
  <si>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</si>
  <si>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</si>
  <si>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</si>
  <si>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</si>
  <si>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</si>
  <si>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</si>
  <si>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</si>
  <si>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</si>
  <si>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</si>
  <si>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</si>
  <si>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</si>
  <si>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</si>
  <si>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</si>
  <si>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</si>
  <si>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</si>
  <si>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</si>
  <si>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</si>
  <si>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</si>
  <si>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</si>
  <si>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</si>
  <si>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</si>
  <si>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</si>
  <si>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</si>
  <si>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</si>
  <si>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</si>
  <si>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</si>
  <si>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</si>
  <si>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</si>
  <si>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</si>
  <si>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</si>
  <si>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</si>
  <si>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</si>
  <si>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</si>
  <si>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</si>
  <si>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</si>
  <si>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</si>
  <si>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</si>
  <si>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</si>
  <si>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</si>
  <si>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</si>
  <si>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</si>
  <si>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</si>
  <si>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</si>
  <si>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</si>
  <si>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</si>
  <si>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</si>
  <si>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</si>
  <si>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</si>
  <si>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</si>
  <si>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</si>
  <si>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</si>
  <si>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</si>
  <si>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</si>
  <si>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</si>
  <si>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</si>
  <si>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</si>
  <si>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</si>
  <si>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</si>
  <si>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</si>
  <si>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</si>
  <si>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</si>
  <si>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</si>
  <si>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</si>
  <si>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</si>
  <si>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</si>
  <si>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</si>
  <si>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</si>
  <si>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</si>
  <si>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</si>
  <si>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</si>
  <si>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</si>
  <si>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</si>
  <si>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</si>
  <si>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</si>
  <si>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</si>
  <si>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</si>
  <si>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</si>
  <si>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</si>
  <si>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</si>
  <si>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</si>
  <si>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</si>
  <si>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</si>
  <si>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</si>
  <si>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</si>
  <si>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</si>
  <si>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</si>
  <si>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</si>
  <si>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</si>
  <si>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</si>
  <si>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</si>
  <si>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</si>
  <si>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</si>
  <si>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</si>
  <si>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</si>
  <si>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</si>
  <si>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</si>
  <si>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</si>
  <si>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</si>
  <si>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</si>
  <si>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</si>
  <si>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</si>
  <si>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</si>
  <si>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</si>
  <si>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</si>
  <si>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</si>
  <si>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</si>
  <si>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</si>
  <si>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</si>
  <si>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</si>
  <si>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</si>
  <si>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</si>
  <si>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</si>
  <si>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</si>
  <si>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</si>
  <si>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</si>
  <si>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</si>
  <si>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</si>
  <si>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</si>
  <si>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</si>
  <si>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</si>
  <si>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</si>
  <si>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</si>
  <si>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</si>
  <si>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</si>
  <si>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</si>
  <si>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</si>
  <si>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</si>
  <si>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</si>
  <si>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</si>
  <si>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</si>
  <si>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</si>
  <si>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</si>
  <si>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</si>
  <si>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</si>
  <si>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</si>
  <si>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</si>
  <si>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</si>
  <si>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</si>
  <si>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</si>
  <si>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</si>
  <si>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</si>
  <si>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</si>
  <si>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</si>
  <si>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</si>
  <si>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</si>
  <si>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</si>
  <si>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</si>
  <si>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</si>
  <si>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</si>
  <si>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</si>
  <si>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</si>
  <si>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</si>
  <si>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</si>
  <si>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</si>
  <si>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</si>
  <si>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</si>
  <si>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</si>
  <si>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</si>
  <si>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</si>
  <si>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</si>
  <si>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</si>
  <si>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</si>
  <si>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</si>
  <si>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</si>
  <si>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</si>
  <si>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</si>
  <si>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</si>
  <si>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</si>
  <si>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</si>
  <si>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</si>
  <si>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</si>
  <si>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</si>
  <si>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</si>
  <si>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</si>
  <si>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</si>
  <si>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</si>
  <si>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</si>
  <si>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</si>
  <si>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</si>
  <si>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</si>
  <si>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</si>
  <si>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</si>
  <si>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</si>
  <si>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</si>
  <si>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</si>
  <si>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</si>
  <si>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</si>
  <si>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</si>
  <si>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</si>
  <si>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</si>
  <si>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</si>
  <si>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</si>
  <si>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</si>
  <si>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</si>
  <si>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</si>
  <si>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</si>
  <si>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</si>
  <si>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</si>
  <si>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</si>
  <si>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</si>
  <si>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</si>
  <si>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</si>
  <si>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</si>
  <si>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</si>
  <si>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</si>
  <si>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</si>
  <si>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</si>
  <si>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</si>
  <si>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</si>
  <si>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</si>
  <si>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</si>
  <si>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</si>
  <si>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</si>
  <si>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</si>
  <si>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</si>
  <si>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</si>
  <si>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</si>
  <si>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</si>
  <si>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</si>
  <si>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</si>
  <si>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</si>
  <si>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</si>
  <si>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</si>
  <si>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</si>
  <si>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</si>
  <si>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</si>
  <si>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</si>
  <si>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</si>
  <si>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</si>
  <si>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</si>
  <si>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</si>
  <si>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</si>
  <si>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</si>
  <si>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</si>
  <si>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</si>
  <si>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</si>
  <si>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</si>
  <si>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</si>
  <si>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</si>
  <si>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</si>
  <si>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</si>
  <si>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</si>
  <si>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</si>
  <si>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</si>
  <si>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</si>
  <si>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</si>
  <si>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</si>
  <si>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</si>
  <si>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</si>
  <si>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</si>
  <si>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</si>
  <si>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</si>
  <si>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</si>
  <si>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</si>
  <si>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</si>
  <si>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</si>
  <si>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</si>
  <si>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</si>
  <si>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</si>
  <si>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</si>
  <si>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</si>
  <si>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</si>
  <si>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</si>
  <si>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</si>
  <si>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</si>
  <si>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</si>
  <si>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</si>
  <si>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</si>
  <si>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</si>
  <si>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</si>
  <si>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</si>
  <si>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</si>
  <si>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</si>
  <si>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</si>
  <si>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</si>
  <si>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</si>
  <si>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</si>
  <si>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</si>
  <si>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</si>
  <si>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</si>
  <si>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</si>
  <si>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</si>
  <si>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</si>
  <si>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</si>
  <si>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</si>
  <si>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</si>
  <si>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</si>
  <si>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</si>
  <si>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</si>
  <si>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</si>
  <si>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</si>
  <si>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</si>
  <si>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</si>
  <si>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</si>
  <si>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</si>
  <si>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</si>
  <si>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</si>
  <si>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</si>
  <si>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</si>
  <si>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</si>
  <si>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</si>
  <si>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</si>
  <si>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</si>
  <si>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</si>
  <si>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</si>
  <si>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</si>
  <si>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</si>
  <si>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</si>
  <si>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</si>
  <si>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</si>
  <si>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</si>
  <si>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</si>
  <si>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</si>
  <si>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</si>
  <si>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</si>
  <si>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</si>
  <si>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</si>
  <si>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</si>
  <si>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</si>
  <si>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</si>
  <si>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</si>
  <si>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</si>
  <si>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</si>
  <si>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</si>
  <si>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</si>
  <si>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</si>
  <si>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</si>
  <si>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</si>
  <si>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</si>
  <si>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</si>
  <si>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</si>
  <si>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</si>
  <si>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</si>
  <si>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</si>
  <si>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</si>
  <si>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</si>
  <si>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</si>
  <si>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</si>
  <si>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</si>
  <si>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</si>
  <si>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</si>
  <si>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</si>
  <si>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</si>
  <si>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</si>
  <si>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</si>
  <si>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</si>
  <si>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</si>
  <si>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</si>
  <si>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</si>
  <si>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</si>
  <si>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</si>
  <si>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</si>
  <si>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</si>
  <si>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</si>
  <si>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</si>
  <si>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</si>
  <si>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</si>
  <si>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</si>
  <si>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</si>
  <si>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</si>
  <si>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</si>
  <si>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</si>
  <si>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</si>
  <si>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</si>
  <si>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</si>
  <si>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</si>
  <si>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</si>
  <si>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</si>
  <si>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</si>
  <si>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</si>
  <si>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</si>
  <si>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</si>
  <si>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</si>
  <si>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</si>
  <si>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</si>
  <si>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</si>
  <si>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</si>
  <si>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</si>
  <si>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</si>
  <si>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</si>
  <si>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</si>
  <si>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</si>
  <si>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</si>
  <si>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</si>
  <si>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</si>
  <si>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</si>
  <si>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</si>
  <si>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</si>
  <si>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</si>
  <si>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</si>
  <si>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</si>
  <si>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</si>
  <si>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</si>
  <si>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</si>
  <si>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</si>
  <si>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</si>
  <si>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</si>
  <si>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</si>
  <si>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</si>
  <si>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</si>
  <si>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</si>
  <si>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</si>
  <si>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</si>
  <si>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</si>
  <si>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</si>
  <si>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</si>
  <si>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</si>
  <si>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</si>
  <si>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</si>
  <si>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</si>
  <si>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</si>
  <si>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</si>
  <si>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</si>
  <si>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</si>
  <si>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</si>
  <si>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</si>
  <si>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</si>
  <si>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</si>
  <si>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</si>
  <si>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</si>
  <si>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</si>
  <si>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</si>
  <si>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</si>
  <si>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</si>
  <si>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</si>
  <si>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</si>
  <si>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</si>
  <si>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</si>
  <si>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</si>
  <si>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</si>
  <si>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</si>
  <si>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</si>
  <si>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</si>
  <si>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</si>
  <si>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</si>
  <si>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</si>
  <si>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</si>
  <si>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</si>
  <si>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</si>
  <si>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</si>
  <si>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</si>
  <si>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</si>
  <si>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</si>
  <si>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</si>
  <si>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</si>
  <si>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</si>
  <si>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</si>
  <si>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</si>
  <si>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</si>
  <si>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</si>
  <si>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</si>
  <si>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</si>
  <si>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</si>
  <si>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</si>
  <si>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</si>
  <si>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</si>
  <si>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</si>
  <si>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</si>
  <si>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</si>
  <si>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</si>
  <si>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</si>
  <si>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</si>
  <si>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</si>
  <si>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</si>
  <si>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</si>
  <si>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</si>
  <si>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</si>
  <si>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</si>
  <si>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</si>
  <si>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</si>
  <si>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</si>
  <si>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</si>
  <si>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</si>
  <si>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</si>
  <si>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</si>
  <si>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</si>
  <si>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</si>
  <si>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</si>
  <si>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</si>
  <si>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</si>
  <si>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</si>
  <si>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</si>
  <si>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</si>
  <si>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</si>
  <si>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</si>
  <si>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</si>
  <si>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</si>
  <si>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</si>
  <si>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</si>
  <si>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</si>
  <si>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</si>
  <si>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</si>
  <si>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</si>
  <si>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</si>
  <si>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</si>
  <si>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</si>
  <si>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</si>
  <si>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</si>
  <si>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</si>
  <si>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</si>
  <si>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</si>
  <si>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</si>
  <si>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</si>
  <si>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</si>
  <si>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</si>
  <si>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</si>
  <si>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</si>
  <si>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</si>
  <si>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</si>
  <si>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</si>
  <si>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</si>
  <si>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</si>
  <si>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</si>
  <si>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</si>
  <si>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</si>
  <si>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</si>
  <si>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</si>
  <si>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</si>
  <si>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</si>
  <si>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</si>
  <si>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</si>
  <si>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</si>
  <si>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</si>
  <si>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</si>
  <si>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</si>
  <si>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</si>
  <si>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</si>
  <si>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</si>
  <si>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</si>
  <si>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</si>
  <si>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</si>
  <si>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</si>
  <si>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</si>
  <si>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</si>
  <si>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</si>
  <si>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</si>
  <si>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</si>
  <si>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</si>
  <si>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</si>
  <si>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</si>
  <si>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</si>
  <si>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</si>
  <si>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</si>
  <si>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</si>
  <si>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</si>
  <si>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</si>
  <si>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</si>
  <si>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</si>
  <si>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</si>
  <si>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</si>
  <si>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</si>
  <si>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</si>
  <si>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</si>
  <si>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</si>
  <si>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</si>
  <si>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</si>
  <si>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</si>
  <si>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</si>
  <si>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</si>
  <si>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</si>
  <si>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</si>
  <si>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</si>
  <si>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</si>
  <si>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</si>
  <si>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</si>
  <si>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</si>
  <si>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</si>
  <si>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</si>
  <si>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</si>
  <si>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</si>
  <si>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</si>
  <si>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</si>
  <si>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</si>
  <si>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</si>
  <si>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</si>
  <si>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</si>
  <si>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</si>
  <si>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</si>
  <si>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</si>
  <si>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</si>
  <si>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</si>
  <si>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</si>
  <si>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</si>
  <si>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</si>
  <si>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</si>
  <si>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</si>
  <si>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</si>
  <si>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</si>
  <si>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</si>
  <si>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</si>
  <si>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</si>
  <si>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</si>
  <si>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</si>
  <si>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</si>
  <si>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</si>
  <si>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</si>
  <si>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</si>
  <si>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</si>
  <si>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</si>
  <si>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</si>
  <si>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</si>
  <si>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</si>
  <si>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</si>
  <si>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</si>
  <si>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</si>
  <si>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</si>
  <si>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</si>
  <si>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</si>
  <si>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</si>
  <si>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</si>
  <si>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</si>
  <si>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</si>
  <si>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</si>
  <si>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</si>
  <si>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</si>
  <si>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</si>
  <si>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</si>
  <si>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</si>
  <si>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</si>
  <si>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</si>
  <si>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</si>
  <si>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</si>
  <si>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</si>
  <si>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</si>
  <si>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</si>
  <si>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</si>
  <si>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</si>
  <si>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</si>
  <si>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</si>
  <si>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</si>
  <si>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</si>
  <si>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</si>
  <si>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</si>
  <si>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</si>
  <si>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</si>
  <si>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</si>
  <si>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</si>
  <si>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</si>
  <si>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</si>
  <si>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</si>
  <si>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</si>
  <si>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</si>
  <si>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</si>
  <si>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</si>
  <si>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</si>
  <si>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</si>
  <si>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</si>
  <si>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</si>
  <si>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</si>
  <si>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</si>
  <si>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</si>
  <si>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</si>
  <si>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</si>
  <si>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</si>
  <si>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</si>
  <si>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</si>
  <si>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</si>
  <si>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</si>
  <si>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</si>
  <si>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</si>
  <si>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</si>
  <si>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</si>
  <si>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</si>
  <si>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</si>
  <si>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</si>
  <si>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</si>
  <si>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</si>
  <si>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</si>
  <si>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</si>
  <si>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</si>
  <si>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</si>
  <si>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</si>
  <si>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</si>
  <si>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</si>
  <si>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</si>
  <si>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</si>
  <si>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</si>
  <si>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</si>
  <si>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</si>
  <si>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</si>
  <si>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</si>
  <si>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</si>
  <si>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</si>
  <si>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</si>
  <si>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</si>
  <si>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</si>
  <si>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</si>
  <si>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</si>
  <si>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</si>
  <si>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</si>
  <si>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</si>
  <si>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</si>
  <si>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</si>
  <si>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</si>
  <si>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</si>
  <si>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</si>
  <si>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</si>
  <si>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</si>
  <si>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</si>
  <si>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</si>
  <si>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</si>
  <si>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</si>
  <si>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</si>
  <si>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</si>
  <si>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</si>
  <si>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</si>
  <si>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</si>
  <si>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</si>
  <si>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</si>
  <si>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</si>
  <si>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</si>
  <si>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</si>
  <si>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</si>
  <si>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</si>
  <si>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</si>
  <si>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</si>
  <si>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</si>
  <si>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</si>
  <si>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</si>
  <si>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</si>
  <si>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</si>
  <si>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</si>
  <si>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</si>
  <si>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</si>
  <si>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</si>
  <si>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</si>
  <si>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</si>
  <si>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</si>
  <si>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</si>
  <si>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</si>
  <si>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</si>
  <si>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</si>
  <si>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</si>
  <si>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</si>
  <si>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</si>
  <si>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</si>
  <si>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</si>
  <si>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</si>
  <si>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</si>
  <si>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</si>
  <si>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</si>
  <si>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</si>
  <si>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</si>
  <si>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</si>
  <si>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</si>
  <si>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</si>
  <si>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</si>
  <si>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</si>
  <si>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</si>
  <si>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</si>
  <si>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</si>
  <si>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</si>
  <si>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</si>
  <si>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</si>
  <si>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</si>
  <si>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</si>
  <si>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</si>
  <si>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</si>
  <si>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</si>
  <si>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</si>
  <si>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</si>
  <si>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</si>
  <si>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</si>
  <si>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</si>
  <si>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</si>
  <si>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</si>
  <si>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</si>
  <si>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</si>
  <si>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</si>
  <si>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</si>
  <si>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</si>
  <si>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</si>
  <si>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</si>
  <si>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</si>
  <si>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</si>
  <si>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</si>
  <si>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</si>
  <si>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</si>
  <si>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</si>
  <si>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</si>
  <si>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</si>
  <si>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</si>
  <si>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</si>
  <si>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</si>
  <si>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</si>
  <si>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</si>
  <si>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</si>
  <si>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</si>
  <si>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</si>
  <si>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</si>
  <si>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</si>
  <si>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</si>
  <si>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</si>
  <si>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</si>
  <si>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</si>
  <si>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</si>
  <si>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</si>
  <si>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</si>
  <si>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</si>
  <si>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</si>
  <si>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</si>
  <si>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</si>
  <si>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</si>
  <si>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</si>
  <si>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</si>
  <si>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</si>
  <si>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</si>
  <si>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</si>
  <si>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</si>
  <si>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</si>
  <si>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</si>
  <si>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</si>
  <si>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</si>
  <si>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</si>
  <si>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</si>
  <si>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</si>
  <si>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</si>
  <si>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</si>
  <si>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</si>
  <si>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</si>
  <si>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</si>
  <si>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</si>
  <si>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</si>
  <si>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</si>
  <si>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</si>
  <si>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</si>
  <si>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</si>
  <si>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</si>
  <si>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</si>
  <si>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</si>
  <si>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</si>
  <si>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</si>
  <si>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</si>
  <si>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</si>
  <si>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</si>
  <si>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</si>
  <si>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</si>
  <si>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</si>
  <si>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</si>
  <si>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</si>
  <si>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</si>
  <si>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</si>
  <si>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</si>
  <si>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</si>
  <si>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</si>
  <si>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</si>
  <si>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</si>
  <si>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</si>
  <si>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</si>
  <si>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</si>
  <si>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</si>
  <si>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</si>
  <si>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</si>
  <si>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</si>
  <si>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</si>
  <si>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</si>
  <si>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</si>
  <si>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</si>
  <si>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</si>
  <si>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</si>
  <si>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</si>
  <si>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</si>
  <si>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</si>
  <si>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</si>
  <si>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</si>
  <si>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</si>
  <si>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</si>
  <si>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</si>
  <si>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</si>
  <si>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</si>
  <si>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</si>
  <si>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</si>
  <si>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</si>
  <si>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</si>
  <si>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</si>
  <si>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</si>
  <si>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</si>
  <si>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</si>
  <si>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</si>
  <si>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</si>
  <si>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</si>
  <si>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</si>
  <si>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</si>
  <si>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</si>
  <si>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</si>
  <si>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</si>
  <si>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</si>
  <si>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</si>
  <si>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</si>
  <si>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</si>
  <si>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</si>
  <si>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</si>
  <si>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</si>
  <si>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</si>
  <si>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</si>
  <si>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</si>
  <si>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</si>
  <si>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</si>
  <si>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</si>
  <si>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</si>
  <si>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</si>
  <si>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</si>
  <si>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</si>
  <si>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</si>
  <si>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</si>
  <si>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</si>
  <si>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</si>
  <si>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</si>
  <si>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</si>
  <si>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</si>
  <si>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</si>
  <si>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</si>
  <si>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</si>
  <si>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</si>
  <si>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</si>
  <si>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</si>
  <si>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</si>
  <si>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</si>
  <si>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</si>
  <si>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</si>
  <si>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</si>
  <si>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</si>
  <si>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</si>
  <si>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</si>
  <si>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</si>
  <si>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</si>
  <si>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</si>
  <si>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</si>
  <si>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</si>
  <si>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</si>
  <si>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</si>
  <si>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</si>
  <si>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</si>
  <si>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</si>
  <si>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</si>
  <si>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</si>
  <si>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</si>
  <si>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</si>
  <si>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</si>
  <si>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</si>
  <si>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</si>
  <si>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</si>
  <si>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</si>
  <si>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</si>
  <si>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</si>
  <si>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</si>
  <si>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</si>
  <si>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</si>
  <si>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</si>
  <si>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</si>
  <si>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</si>
  <si>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</si>
  <si>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</si>
  <si>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</si>
  <si>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</si>
  <si>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</si>
  <si>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</si>
  <si>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</si>
  <si>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</si>
  <si>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</si>
  <si>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</si>
  <si>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</si>
  <si>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</si>
  <si>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</si>
  <si>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</si>
  <si>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</si>
  <si>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</si>
  <si>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</si>
  <si>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</si>
  <si>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</si>
  <si>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</si>
  <si>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</si>
  <si>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</si>
  <si>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</si>
  <si>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</si>
  <si>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</si>
  <si>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</si>
  <si>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</si>
  <si>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</si>
  <si>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</si>
  <si>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</si>
  <si>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</si>
  <si>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</si>
  <si>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</si>
  <si>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</si>
  <si>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</si>
  <si>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</si>
  <si>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</si>
  <si>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</si>
  <si>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</si>
  <si>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</si>
  <si>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</si>
  <si>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</si>
  <si>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</si>
  <si>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</si>
  <si>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</si>
  <si>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</si>
  <si>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</si>
  <si>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</si>
  <si>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</si>
  <si>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</si>
  <si>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</si>
  <si>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</si>
  <si>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</si>
  <si>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</si>
  <si>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</si>
  <si>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</si>
  <si>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</si>
  <si>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</si>
  <si>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</si>
  <si>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</si>
  <si>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</si>
  <si>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</si>
  <si>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</si>
  <si>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</si>
  <si>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</si>
  <si>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</si>
  <si>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</si>
  <si>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</si>
  <si>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</si>
  <si>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</si>
  <si>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</si>
  <si>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</si>
  <si>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</si>
  <si>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</si>
  <si>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</si>
  <si>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</si>
  <si>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</si>
  <si>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</si>
  <si>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</si>
  <si>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</si>
  <si>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</si>
  <si>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</si>
  <si>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</si>
  <si>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</si>
  <si>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</si>
  <si>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</si>
  <si>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</si>
  <si>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</si>
  <si>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</si>
  <si>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</si>
  <si>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</si>
  <si>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</si>
  <si>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</si>
  <si>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</si>
  <si>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</si>
  <si>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</si>
  <si>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</si>
  <si>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</si>
  <si>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</si>
  <si>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</si>
  <si>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</si>
  <si>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</si>
  <si>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</si>
  <si>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</si>
  <si>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</si>
  <si>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</si>
  <si>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</si>
  <si>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</si>
  <si>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</si>
  <si>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</si>
  <si>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</si>
  <si>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</si>
  <si>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</si>
  <si>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</si>
  <si>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</si>
  <si>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</si>
  <si>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</si>
  <si>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</si>
  <si>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</si>
  <si>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</si>
  <si>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</si>
  <si>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</si>
  <si>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</si>
  <si>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</si>
  <si>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</si>
  <si>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</si>
  <si>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</si>
  <si>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</si>
  <si>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</si>
  <si>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</si>
  <si>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</si>
  <si>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</si>
  <si>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</si>
  <si>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</si>
  <si>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</si>
  <si>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</si>
  <si>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</si>
  <si>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</si>
  <si>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</si>
  <si>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</si>
  <si>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</si>
  <si>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</si>
  <si>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</si>
  <si>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</si>
  <si>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</si>
  <si>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</si>
  <si>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</si>
  <si>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</si>
  <si>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</si>
  <si>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</si>
  <si>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</si>
  <si>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</si>
  <si>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</si>
  <si>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</si>
  <si>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</si>
  <si>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</si>
  <si>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</si>
  <si>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</si>
  <si>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</si>
  <si>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</si>
  <si>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</si>
  <si>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</si>
  <si>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</si>
  <si>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</si>
  <si>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</si>
  <si>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</si>
  <si>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</si>
  <si>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</si>
  <si>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</si>
  <si>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</si>
  <si>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</si>
  <si>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</si>
  <si>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</si>
  <si>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</si>
  <si>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</si>
  <si>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</si>
  <si>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</si>
  <si>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</si>
  <si>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</si>
  <si>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</si>
  <si>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</si>
  <si>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</si>
  <si>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</si>
  <si>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</si>
  <si>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</si>
  <si>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</si>
  <si>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</si>
  <si>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</si>
  <si>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</si>
  <si>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</si>
  <si>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</si>
  <si>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</si>
  <si>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</si>
  <si>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</si>
  <si>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</si>
  <si>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</si>
  <si>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</si>
  <si>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</si>
  <si>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</si>
  <si>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</si>
  <si>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</si>
  <si>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</si>
  <si>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</si>
  <si>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</si>
  <si>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</si>
  <si>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</si>
  <si>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</si>
  <si>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</si>
  <si>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</si>
  <si>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</si>
  <si>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</si>
  <si>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</si>
  <si>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</si>
  <si>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</si>
  <si>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</si>
  <si>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</si>
  <si>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</si>
  <si>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</si>
  <si>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</si>
  <si>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</si>
  <si>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</si>
  <si>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</si>
  <si>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</si>
  <si>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</si>
  <si>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</si>
  <si>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</si>
  <si>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</si>
  <si>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</si>
  <si>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</si>
  <si>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</si>
  <si>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</si>
  <si>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</si>
  <si>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</si>
  <si>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</si>
  <si>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</si>
  <si>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</si>
  <si>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</si>
  <si>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</si>
  <si>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</si>
  <si>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</si>
  <si>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</si>
  <si>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</si>
  <si>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</si>
  <si>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</si>
  <si>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</si>
  <si>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</si>
  <si>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</si>
  <si>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</si>
  <si>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</si>
  <si>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</si>
  <si>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</si>
  <si>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</si>
  <si>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</si>
  <si>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</si>
  <si>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</si>
  <si>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</si>
  <si>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</si>
  <si>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</si>
  <si>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</si>
  <si>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</si>
  <si>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</si>
  <si>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</si>
  <si>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</si>
  <si>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</si>
  <si>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</si>
  <si>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</si>
  <si>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</si>
  <si>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</si>
  <si>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</si>
  <si>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</si>
  <si>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</si>
  <si>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</si>
  <si>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</si>
  <si>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</si>
  <si>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</si>
  <si>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</si>
  <si>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</si>
  <si>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</si>
  <si>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</si>
  <si>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</si>
  <si>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</si>
  <si>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</si>
  <si>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</si>
  <si>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</si>
  <si>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</si>
  <si>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</si>
  <si>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</si>
  <si>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</si>
  <si>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</si>
  <si>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</si>
  <si>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</si>
  <si>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</si>
  <si>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</si>
  <si>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</si>
  <si>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</si>
  <si>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</si>
  <si>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</si>
  <si>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</si>
  <si>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</si>
  <si>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</si>
  <si>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</si>
  <si>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</si>
  <si>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</si>
  <si>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</si>
  <si>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</si>
  <si>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</si>
  <si>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</si>
  <si>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</si>
  <si>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</si>
  <si>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</si>
  <si>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</si>
  <si>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</si>
  <si>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</si>
  <si>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</si>
  <si>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</si>
  <si>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</si>
  <si>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</si>
  <si>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</si>
  <si>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</si>
  <si>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</si>
  <si>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</si>
  <si>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</si>
  <si>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</si>
  <si>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</si>
  <si>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</si>
  <si>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</si>
  <si>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</si>
  <si>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</si>
  <si>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</si>
  <si>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</si>
  <si>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</si>
  <si>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</si>
  <si>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</si>
  <si>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</si>
  <si>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</si>
  <si>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</si>
  <si>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</si>
  <si>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</si>
  <si>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</si>
  <si>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</si>
  <si>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</si>
  <si>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</si>
  <si>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</si>
  <si>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</si>
  <si>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</si>
  <si>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</si>
  <si>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</si>
  <si>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</si>
  <si>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</si>
  <si>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</si>
  <si>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</si>
  <si>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</si>
  <si>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</si>
  <si>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</si>
  <si>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</si>
  <si>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</si>
  <si>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</si>
  <si>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</si>
  <si>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</si>
  <si>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</si>
  <si>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</si>
  <si>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</si>
  <si>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</si>
  <si>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</si>
  <si>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</si>
  <si>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</si>
  <si>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</si>
  <si>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</si>
  <si>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</si>
  <si>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</si>
  <si>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</si>
  <si>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</si>
  <si>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</si>
  <si>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</si>
  <si>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</si>
  <si>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</si>
  <si>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</si>
  <si>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</si>
  <si>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</si>
  <si>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</si>
  <si>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</si>
  <si>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</si>
  <si>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</si>
  <si>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</si>
  <si>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</si>
  <si>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</si>
  <si>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</si>
  <si>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</si>
  <si>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</si>
  <si>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</si>
  <si>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</si>
  <si>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</si>
  <si>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</si>
  <si>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</si>
  <si>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</si>
  <si>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</si>
  <si>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</si>
  <si>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</si>
  <si>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</si>
  <si>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</si>
  <si>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</si>
  <si>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</si>
  <si>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</si>
  <si>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</si>
  <si>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</si>
  <si>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</si>
  <si>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</si>
  <si>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</si>
  <si>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</si>
  <si>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</si>
  <si>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</si>
  <si>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</si>
  <si>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</si>
  <si>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</si>
  <si>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</si>
  <si>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</si>
  <si>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</si>
  <si>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</si>
  <si>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</si>
  <si>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</si>
  <si>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</si>
  <si>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</si>
  <si>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</si>
  <si>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</si>
  <si>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</si>
  <si>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</si>
  <si>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</si>
  <si>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</si>
  <si>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</si>
  <si>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</si>
  <si>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</si>
  <si>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</si>
  <si>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</si>
  <si>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</si>
  <si>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</si>
  <si>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</si>
  <si>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</si>
  <si>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</si>
  <si>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</si>
  <si>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</si>
  <si>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</si>
  <si>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</si>
  <si>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</si>
  <si>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</si>
  <si>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</si>
  <si>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</si>
  <si>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</si>
  <si>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</si>
  <si>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</si>
  <si>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</si>
  <si>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</si>
  <si>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</si>
  <si>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</si>
  <si>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</si>
  <si>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</si>
  <si>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</si>
  <si>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</si>
  <si>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</si>
  <si>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</si>
  <si>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</si>
  <si>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</si>
  <si>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</si>
  <si>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</si>
  <si>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</si>
  <si>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</si>
  <si>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</si>
  <si>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</si>
  <si>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</si>
  <si>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</si>
  <si>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</si>
  <si>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</si>
  <si>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</si>
  <si>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</si>
  <si>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</si>
  <si>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</si>
  <si>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</si>
  <si>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</si>
  <si>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</si>
  <si>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</si>
  <si>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</si>
  <si>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</si>
  <si>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</si>
  <si>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</si>
  <si>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</si>
  <si>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</si>
  <si>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</si>
  <si>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</si>
  <si>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</si>
  <si>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</si>
  <si>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</si>
  <si>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</si>
  <si>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</si>
  <si>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</si>
  <si>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</si>
  <si>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</si>
  <si>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</si>
  <si>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</si>
  <si>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</si>
  <si>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</si>
  <si>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</si>
  <si>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</si>
  <si>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</si>
  <si>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</si>
  <si>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</si>
  <si>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</si>
  <si>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</si>
  <si>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</si>
  <si>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</si>
  <si>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</si>
  <si>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</si>
  <si>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</si>
  <si>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</si>
  <si>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</si>
  <si>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</si>
  <si>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</si>
  <si>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</si>
  <si>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</si>
  <si>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</si>
  <si>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</si>
  <si>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</si>
  <si>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</si>
  <si>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</si>
  <si>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</si>
  <si>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</si>
  <si>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</si>
  <si>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</si>
  <si>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</si>
  <si>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</si>
  <si>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</si>
  <si>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</si>
  <si>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</si>
  <si>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</si>
  <si>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</si>
  <si>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</si>
  <si>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</si>
  <si>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</si>
  <si>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</si>
  <si>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</si>
  <si>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</si>
  <si>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</si>
  <si>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</si>
  <si>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</si>
  <si>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</si>
  <si>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</si>
  <si>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</si>
  <si>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</si>
  <si>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</si>
  <si>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</si>
  <si>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</si>
  <si>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</si>
  <si>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</si>
  <si>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</si>
  <si>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</si>
  <si>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</si>
  <si>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</si>
  <si>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</si>
  <si>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</si>
  <si>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</si>
  <si>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</si>
  <si>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</si>
  <si>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</si>
  <si>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</si>
  <si>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</si>
  <si>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</si>
  <si>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</si>
  <si>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</si>
  <si>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</si>
  <si>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</si>
  <si>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</si>
  <si>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</si>
  <si>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</si>
  <si>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</si>
  <si>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</si>
  <si>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</si>
  <si>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</si>
  <si>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</si>
  <si>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</si>
  <si>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</si>
  <si>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</si>
  <si>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</si>
  <si>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</si>
  <si>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</si>
  <si>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</si>
  <si>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</si>
  <si>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</si>
  <si>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</si>
  <si>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</si>
  <si>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</si>
  <si>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</si>
  <si>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</si>
  <si>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</si>
  <si>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</si>
  <si>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</si>
  <si>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</si>
  <si>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</si>
  <si>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</si>
  <si>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</si>
  <si>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</si>
  <si>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</si>
  <si>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</si>
  <si>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</si>
  <si>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</si>
  <si>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</si>
  <si>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</si>
  <si>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</si>
  <si>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</si>
  <si>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</si>
  <si>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</si>
  <si>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</si>
  <si>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</si>
  <si>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</si>
  <si>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</si>
  <si>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</si>
  <si>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</si>
  <si>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</si>
  <si>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</si>
  <si>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</si>
  <si>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</si>
  <si>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</si>
  <si>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</si>
  <si>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</si>
  <si>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</si>
  <si>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</si>
  <si>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</si>
  <si>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</si>
  <si>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</si>
  <si>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</si>
  <si>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</si>
  <si>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</si>
  <si>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</si>
  <si>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</si>
  <si>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</si>
  <si>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</si>
  <si>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</si>
  <si>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</si>
  <si>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</si>
  <si>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</si>
  <si>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</si>
  <si>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</si>
  <si>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</si>
  <si>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</si>
  <si>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</si>
  <si>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</si>
  <si>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</si>
  <si>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</si>
  <si>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</si>
  <si>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</si>
  <si>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</si>
  <si>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</si>
  <si>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</si>
  <si>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</si>
  <si>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</si>
  <si>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</si>
  <si>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</si>
  <si>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</si>
  <si>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</si>
  <si>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</si>
  <si>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</si>
  <si>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</si>
  <si>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</si>
  <si>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</si>
  <si>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</si>
  <si>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</si>
  <si>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</si>
  <si>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</si>
  <si>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</si>
  <si>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</si>
  <si>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</si>
  <si>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</si>
  <si>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</si>
  <si>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</si>
  <si>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</si>
  <si>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</si>
  <si>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</si>
  <si>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</si>
  <si>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</si>
  <si>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</si>
  <si>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</si>
  <si>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</si>
  <si>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</si>
  <si>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</si>
  <si>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</si>
  <si>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</si>
  <si>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</si>
  <si>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</si>
  <si>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</si>
  <si>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</si>
  <si>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</si>
  <si>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</si>
  <si>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</si>
  <si>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</si>
  <si>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</si>
  <si>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</si>
  <si>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</si>
  <si>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</si>
  <si>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</si>
  <si>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</si>
  <si>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</si>
  <si>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</si>
  <si>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</si>
  <si>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</si>
  <si>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</si>
  <si>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</si>
  <si>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</si>
  <si>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</si>
  <si>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</si>
  <si>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</si>
  <si>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</si>
  <si>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</si>
  <si>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</si>
  <si>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</si>
  <si>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</si>
  <si>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</si>
  <si>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</si>
  <si>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</si>
  <si>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</si>
  <si>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</si>
  <si>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</si>
  <si>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</si>
  <si>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</si>
  <si>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</si>
  <si>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</si>
  <si>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</si>
  <si>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</si>
  <si>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</si>
  <si>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</si>
  <si>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</si>
  <si>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</si>
  <si>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</si>
  <si>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</si>
  <si>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</si>
  <si>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</si>
  <si>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</si>
  <si>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</si>
  <si>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</si>
  <si>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</si>
  <si>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</si>
  <si>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</si>
  <si>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</si>
  <si>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</si>
  <si>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</si>
  <si>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</si>
  <si>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</si>
  <si>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</si>
  <si>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</si>
  <si>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</si>
  <si>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</si>
  <si>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</si>
  <si>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</si>
  <si>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</si>
  <si>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</si>
  <si>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</si>
  <si>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</si>
  <si>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</si>
  <si>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</si>
  <si>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</si>
  <si>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</si>
  <si>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</si>
  <si>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</si>
  <si>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</si>
  <si>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</si>
  <si>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</si>
  <si>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</si>
  <si>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</si>
  <si>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</si>
  <si>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</si>
  <si>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</si>
  <si>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</si>
  <si>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</si>
  <si>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</si>
  <si>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</si>
  <si>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</si>
  <si>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</si>
  <si>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</si>
  <si>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</si>
  <si>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</si>
  <si>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</si>
  <si>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</si>
  <si>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</si>
  <si>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</si>
  <si>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</si>
  <si>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</si>
  <si>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</si>
  <si>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</si>
  <si>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</si>
  <si>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</si>
  <si>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</si>
  <si>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</si>
  <si>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</si>
  <si>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</si>
  <si>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</si>
  <si>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</si>
  <si>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</si>
  <si>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</si>
  <si>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</si>
  <si>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</si>
  <si>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</si>
  <si>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</si>
  <si>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</si>
  <si>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</si>
  <si>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</si>
  <si>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</si>
  <si>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</si>
  <si>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</si>
  <si>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</si>
  <si>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</si>
  <si>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</si>
  <si>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</si>
  <si>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</si>
  <si>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</si>
  <si>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</si>
  <si>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</si>
  <si>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</si>
  <si>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</si>
  <si>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</si>
  <si>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</si>
  <si>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</si>
  <si>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</si>
  <si>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</si>
  <si>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</si>
  <si>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</si>
  <si>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</si>
  <si>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</si>
  <si>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</si>
  <si>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</si>
  <si>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</si>
  <si>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</si>
  <si>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</si>
  <si>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</si>
  <si>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</si>
  <si>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</si>
  <si>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</si>
  <si>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</si>
  <si>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</si>
  <si>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</si>
  <si>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</si>
  <si>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</si>
  <si>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</si>
  <si>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</si>
  <si>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</si>
  <si>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</si>
  <si>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</si>
  <si>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</si>
  <si>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</si>
  <si>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</si>
  <si>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</si>
  <si>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</si>
  <si>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</si>
  <si>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</si>
  <si>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</si>
  <si>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</si>
  <si>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</si>
  <si>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</si>
  <si>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</si>
  <si>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</si>
  <si>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</si>
  <si>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</si>
  <si>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</si>
  <si>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</si>
  <si>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</si>
  <si>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</si>
  <si>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</si>
  <si>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</si>
  <si>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</si>
  <si>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</si>
  <si>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</si>
  <si>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</si>
  <si>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</si>
  <si>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</si>
  <si>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</si>
  <si>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</si>
  <si>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</si>
  <si>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</si>
  <si>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</si>
  <si>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</si>
  <si>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</si>
  <si>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</si>
  <si>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</si>
  <si>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</si>
  <si>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</si>
  <si>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</si>
  <si>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</si>
  <si>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</si>
  <si>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</si>
  <si>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</si>
  <si>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</si>
  <si>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</si>
  <si>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</si>
  <si>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</si>
  <si>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</si>
  <si>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</si>
  <si>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</si>
  <si>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</si>
  <si>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</si>
  <si>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</si>
  <si>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</si>
  <si>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</si>
  <si>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</si>
  <si>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</si>
  <si>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</si>
  <si>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</si>
  <si>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</si>
  <si>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</si>
  <si>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</si>
  <si>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</si>
  <si>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</si>
  <si>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</si>
  <si>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</si>
  <si>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</si>
  <si>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</si>
  <si>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</si>
  <si>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</si>
  <si>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</si>
  <si>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</si>
  <si>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</si>
  <si>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</si>
  <si>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</si>
  <si>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</si>
  <si>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</si>
  <si>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</si>
  <si>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</si>
  <si>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</si>
  <si>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</si>
  <si>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</si>
  <si>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</si>
  <si>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</si>
  <si>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</si>
  <si>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</si>
  <si>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</si>
  <si>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</si>
  <si>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</si>
  <si>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</si>
  <si>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</si>
  <si>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</si>
  <si>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</si>
  <si>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</si>
  <si>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</si>
  <si>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</si>
  <si>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</si>
  <si>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</si>
  <si>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</si>
  <si>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</si>
  <si>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</si>
  <si>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</si>
  <si>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</si>
  <si>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</si>
  <si>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</si>
  <si>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</si>
  <si>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</si>
  <si>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</si>
  <si>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</si>
  <si>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</si>
  <si>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</si>
  <si>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</si>
  <si>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</si>
  <si>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</si>
  <si>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</si>
  <si>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</si>
  <si>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</si>
  <si>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</si>
  <si>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</si>
  <si>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</si>
  <si>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</si>
  <si>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</si>
  <si>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</si>
  <si>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</si>
  <si>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</si>
  <si>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</si>
  <si>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</si>
  <si>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</si>
  <si>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</si>
  <si>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</si>
  <si>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</si>
  <si>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</si>
  <si>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</si>
  <si>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</si>
  <si>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</si>
  <si>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</si>
  <si>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</si>
  <si>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</si>
  <si>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</si>
  <si>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</si>
  <si>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</si>
  <si>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</si>
  <si>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</si>
  <si>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</si>
  <si>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</si>
  <si>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</si>
  <si>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</si>
  <si>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</si>
  <si>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</si>
  <si>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</si>
  <si>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</si>
  <si>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</si>
  <si>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</si>
  <si>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</si>
  <si>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</si>
  <si>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</si>
  <si>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</si>
  <si>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</si>
  <si>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</si>
  <si>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</si>
  <si>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</si>
  <si>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</si>
  <si>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</si>
  <si>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</si>
  <si>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</si>
  <si>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</si>
  <si>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</si>
  <si>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</si>
  <si>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</si>
  <si>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</si>
  <si>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</si>
  <si>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</si>
  <si>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</si>
  <si>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</si>
  <si>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</si>
  <si>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</si>
  <si>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</si>
  <si>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</si>
  <si>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</si>
  <si>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</si>
  <si>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</si>
  <si>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</si>
  <si>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</si>
  <si>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</si>
  <si>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</si>
  <si>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</si>
  <si>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</si>
  <si>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</si>
  <si>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</si>
  <si>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</si>
  <si>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</si>
  <si>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</si>
  <si>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</si>
  <si>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</si>
  <si>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</si>
  <si>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</si>
  <si>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</si>
  <si>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</si>
  <si>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</si>
  <si>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</si>
  <si>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</si>
  <si>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</si>
  <si>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</si>
  <si>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</si>
  <si>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</si>
  <si>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</si>
  <si>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</si>
  <si>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</si>
  <si>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</si>
  <si>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</si>
  <si>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</si>
  <si>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</si>
  <si>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</si>
  <si>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</si>
  <si>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</si>
  <si>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</si>
  <si>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</si>
  <si>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</si>
  <si>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</si>
  <si>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</si>
  <si>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</si>
  <si>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</si>
  <si>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</si>
  <si>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</si>
  <si>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</si>
  <si>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</si>
  <si>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</si>
  <si>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</si>
  <si>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</si>
  <si>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</si>
  <si>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</si>
  <si>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</si>
  <si>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</si>
  <si>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</si>
  <si>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</si>
  <si>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</si>
  <si>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</si>
  <si>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</si>
  <si>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</si>
  <si>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</si>
  <si>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</si>
  <si>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</si>
  <si>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</si>
  <si>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</si>
  <si>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</si>
  <si>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</si>
  <si>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</si>
  <si>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</si>
  <si>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</si>
  <si>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</si>
  <si>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</si>
  <si>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</si>
  <si>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</si>
  <si>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</si>
  <si>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</si>
  <si>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</si>
  <si>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</si>
  <si>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</si>
  <si>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</si>
  <si>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</si>
  <si>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</si>
  <si>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</si>
  <si>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</si>
  <si>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</si>
  <si>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</si>
  <si>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</si>
  <si>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</si>
  <si>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</si>
  <si>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</si>
  <si>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</si>
  <si>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</si>
  <si>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</si>
  <si>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</si>
  <si>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</si>
  <si>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</si>
  <si>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</si>
  <si>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</si>
  <si>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</si>
  <si>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</si>
  <si>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</si>
  <si>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</si>
  <si>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</si>
  <si>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</si>
  <si>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</si>
  <si>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</si>
  <si>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</si>
  <si>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</si>
  <si>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</si>
  <si>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</si>
  <si>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</si>
  <si>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</si>
  <si>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</si>
  <si>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</si>
  <si>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</si>
  <si>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</si>
  <si>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</si>
  <si>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</si>
  <si>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</si>
  <si>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</si>
  <si>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</si>
  <si>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</si>
  <si>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</si>
  <si>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</si>
  <si>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</si>
  <si>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</si>
  <si>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</si>
  <si>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</si>
  <si>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</si>
  <si>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</si>
  <si>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</si>
  <si>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</si>
  <si>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</si>
  <si>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</si>
  <si>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</si>
  <si>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</si>
  <si>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</si>
  <si>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</si>
  <si>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</si>
  <si>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</si>
  <si>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</si>
  <si>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</si>
  <si>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</si>
  <si>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</si>
  <si>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</si>
  <si>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</si>
  <si>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</si>
  <si>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</si>
  <si>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</si>
  <si>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</si>
  <si>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</si>
  <si>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</si>
  <si>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</si>
  <si>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</si>
  <si>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</si>
  <si>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</si>
  <si>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</si>
  <si>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</si>
  <si>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</si>
  <si>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</si>
  <si>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</si>
  <si>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</si>
  <si>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</si>
  <si>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</si>
  <si>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</si>
  <si>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</si>
  <si>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</si>
  <si>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</si>
  <si>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</si>
  <si>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</si>
  <si>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</si>
  <si>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</si>
  <si>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</si>
  <si>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</si>
  <si>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</si>
  <si>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</si>
  <si>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</si>
  <si>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</si>
  <si>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</si>
  <si>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</si>
  <si>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</si>
  <si>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</si>
  <si>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</si>
  <si>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</si>
  <si>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</si>
  <si>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</si>
  <si>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</si>
  <si>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</si>
  <si>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</si>
  <si>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</si>
  <si>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</si>
  <si>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</si>
  <si>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</si>
  <si>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</si>
  <si>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</si>
  <si>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</si>
  <si>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</si>
  <si>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</si>
  <si>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</si>
  <si>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</si>
  <si>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</si>
  <si>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</si>
  <si>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</si>
  <si>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</si>
  <si>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</si>
  <si>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</si>
  <si>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</si>
  <si>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</si>
  <si>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</si>
  <si>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</si>
  <si>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</si>
  <si>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</si>
  <si>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</si>
  <si>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</si>
  <si>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</si>
  <si>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</si>
  <si>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</si>
  <si>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</si>
  <si>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</si>
  <si>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</si>
  <si>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</si>
  <si>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</si>
  <si>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</si>
  <si>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</si>
  <si>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</si>
  <si>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</si>
  <si>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</si>
  <si>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</si>
  <si>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</si>
  <si>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</si>
  <si>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</si>
  <si>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</si>
  <si>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</si>
  <si>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</si>
  <si>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</si>
  <si>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</si>
  <si>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</si>
  <si>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</si>
  <si>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</si>
  <si>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</si>
  <si>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</si>
  <si>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</si>
  <si>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</si>
  <si>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</si>
  <si>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</si>
  <si>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</si>
  <si>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</si>
  <si>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</si>
  <si>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</si>
  <si>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</si>
  <si>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</si>
  <si>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</si>
  <si>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</si>
  <si>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</si>
  <si>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</si>
  <si>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</si>
  <si>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</si>
  <si>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</si>
  <si>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</si>
  <si>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</si>
  <si>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</si>
  <si>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</si>
  <si>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</si>
  <si>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</si>
  <si>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</si>
  <si>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</si>
  <si>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</si>
  <si>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</si>
  <si>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</si>
  <si>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</si>
  <si>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</si>
  <si>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</si>
  <si>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</si>
  <si>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</si>
  <si>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</si>
  <si>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</si>
  <si>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</si>
  <si>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</si>
  <si>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</si>
  <si>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</si>
  <si>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</si>
  <si>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</si>
  <si>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</si>
  <si>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</si>
  <si>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</si>
  <si>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</si>
  <si>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</si>
  <si>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</si>
  <si>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</si>
  <si>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</si>
  <si>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</si>
  <si>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</si>
  <si>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</si>
  <si>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</si>
  <si>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</si>
  <si>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</si>
  <si>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</si>
  <si>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</si>
  <si>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</si>
  <si>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</si>
  <si>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</si>
  <si>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</si>
  <si>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</si>
  <si>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</si>
  <si>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</si>
  <si>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</si>
  <si>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</si>
  <si>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</si>
  <si>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</si>
  <si>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</si>
  <si>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</si>
  <si>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</si>
  <si>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</si>
  <si>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</si>
  <si>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</si>
  <si>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</si>
  <si>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</si>
  <si>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</si>
  <si>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</si>
  <si>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</si>
  <si>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</si>
  <si>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</si>
  <si>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</si>
  <si>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</si>
  <si>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</si>
  <si>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</si>
  <si>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</si>
  <si>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</si>
  <si>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</si>
  <si>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</si>
  <si>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</si>
  <si>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</si>
  <si>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</si>
  <si>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</si>
  <si>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</si>
  <si>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</si>
  <si>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</si>
  <si>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</si>
  <si>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</si>
  <si>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</si>
  <si>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</si>
  <si>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</si>
  <si>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</si>
  <si>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</si>
  <si>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</si>
  <si>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</si>
  <si>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</si>
  <si>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</si>
  <si>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</si>
  <si>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</si>
  <si>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</si>
  <si>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</si>
  <si>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</si>
  <si>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</si>
  <si>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</si>
  <si>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</si>
  <si>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</si>
  <si>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</si>
  <si>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</si>
  <si>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</si>
  <si>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</si>
  <si>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</si>
  <si>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</si>
  <si>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</si>
  <si>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</si>
  <si>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</si>
  <si>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</si>
  <si>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</si>
  <si>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</si>
  <si>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</si>
  <si>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</si>
  <si>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</si>
  <si>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</si>
  <si>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</si>
  <si>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</si>
  <si>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</si>
  <si>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</si>
  <si>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</si>
  <si>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</si>
  <si>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</si>
  <si>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</si>
  <si>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</si>
  <si>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</si>
  <si>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</si>
  <si>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</si>
  <si>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</si>
  <si>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</si>
  <si>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</si>
  <si>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</si>
  <si>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</si>
  <si>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</si>
  <si>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</si>
  <si>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</si>
  <si>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</si>
  <si>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</si>
  <si>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</si>
  <si>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</si>
  <si>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</si>
  <si>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</si>
  <si>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</si>
  <si>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</si>
  <si>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</si>
  <si>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</si>
  <si>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</si>
  <si>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</si>
  <si>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</si>
  <si>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</si>
  <si>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</si>
  <si>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</si>
  <si>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</si>
  <si>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</si>
  <si>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</si>
  <si>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</si>
  <si>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</si>
  <si>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</si>
  <si>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</si>
  <si>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</si>
  <si>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</si>
  <si>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</si>
  <si>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</si>
  <si>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</si>
  <si>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</si>
  <si>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</si>
  <si>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</si>
  <si>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</si>
  <si>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</si>
  <si>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</si>
  <si>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</si>
  <si>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</si>
  <si>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</si>
  <si>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</si>
  <si>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</si>
  <si>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</si>
  <si>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</si>
  <si>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</si>
  <si>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</si>
  <si>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</si>
  <si>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</si>
  <si>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</si>
  <si>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</si>
  <si>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</si>
  <si>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</si>
  <si>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</si>
  <si>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</si>
  <si>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</si>
  <si>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</si>
  <si>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</si>
  <si>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</si>
  <si>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</si>
  <si>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</si>
  <si>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</si>
  <si>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</si>
  <si>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</si>
  <si>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</si>
  <si>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</si>
  <si>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</si>
  <si>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</si>
  <si>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</si>
  <si>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</si>
  <si>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</si>
  <si>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</si>
  <si>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</si>
  <si>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</si>
  <si>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</si>
  <si>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</si>
  <si>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</si>
  <si>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</si>
  <si>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</si>
  <si>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</si>
  <si>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</si>
  <si>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</si>
  <si>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</si>
  <si>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</si>
  <si>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</si>
  <si>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</si>
  <si>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</si>
  <si>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</si>
  <si>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</si>
  <si>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</si>
  <si>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</si>
  <si>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</si>
  <si>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</si>
  <si>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</si>
  <si>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</si>
  <si>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</si>
  <si>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</si>
  <si>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</si>
  <si>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</si>
  <si>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</si>
  <si>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</si>
  <si>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</si>
  <si>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</si>
  <si>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</si>
  <si>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</si>
  <si>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</si>
  <si>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</si>
  <si>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</si>
  <si>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</si>
  <si>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</si>
  <si>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</si>
  <si>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</si>
  <si>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</si>
  <si>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</si>
  <si>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</si>
  <si>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</si>
  <si>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</si>
  <si>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</si>
  <si>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</si>
  <si>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</si>
  <si>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</si>
  <si>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</si>
  <si>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</si>
  <si>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</si>
  <si>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</si>
  <si>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</si>
  <si>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</si>
  <si>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</si>
  <si>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</si>
  <si>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</si>
  <si>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</si>
  <si>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</si>
  <si>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</si>
  <si>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</si>
  <si>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</si>
  <si>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</si>
  <si>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</si>
  <si>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</si>
  <si>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</si>
  <si>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</si>
  <si>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</si>
  <si>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</si>
  <si>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</si>
  <si>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</si>
  <si>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</si>
  <si>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</si>
  <si>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</si>
  <si>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</si>
  <si>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</si>
  <si>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</si>
  <si>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</si>
  <si>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</si>
  <si>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</si>
  <si>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</si>
  <si>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</si>
  <si>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</si>
  <si>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</si>
  <si>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</si>
  <si>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</si>
  <si>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</si>
  <si>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</si>
  <si>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</si>
  <si>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</si>
  <si>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</si>
  <si>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</si>
  <si>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</si>
  <si>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</si>
  <si>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</si>
  <si>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</si>
  <si>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</si>
  <si>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</si>
  <si>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</si>
  <si>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</si>
  <si>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</si>
  <si>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</si>
  <si>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</si>
  <si>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</si>
  <si>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</si>
  <si>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</si>
  <si>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</si>
  <si>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</si>
  <si>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</si>
  <si>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</si>
  <si>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</si>
  <si>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</si>
  <si>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</si>
  <si>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</si>
  <si>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</si>
  <si>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</si>
  <si>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</si>
  <si>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</si>
  <si>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</si>
  <si>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</si>
  <si>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</si>
  <si>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</si>
  <si>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</si>
  <si>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</si>
  <si>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</si>
  <si>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</si>
  <si>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</si>
  <si>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</si>
  <si>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</si>
  <si>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</si>
  <si>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</si>
  <si>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</si>
  <si>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</si>
  <si>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</si>
  <si>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</si>
  <si>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</si>
  <si>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</si>
  <si>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</si>
  <si>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</si>
  <si>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</si>
  <si>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</si>
  <si>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</si>
  <si>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</si>
  <si>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</si>
  <si>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</si>
  <si>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</si>
  <si>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</si>
  <si>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</si>
  <si>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</si>
  <si>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</si>
  <si>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</si>
  <si>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</si>
  <si>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</si>
  <si>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</si>
  <si>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</si>
  <si>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</si>
  <si>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</si>
  <si>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</si>
  <si>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</si>
  <si>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</si>
  <si>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</si>
  <si>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</si>
  <si>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</si>
  <si>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</si>
  <si>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</si>
  <si>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</si>
  <si>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</si>
  <si>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</si>
  <si>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</si>
  <si>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</si>
  <si>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</si>
  <si>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</si>
  <si>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</si>
  <si>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</si>
  <si>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</si>
  <si>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</si>
  <si>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</si>
  <si>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</si>
  <si>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</si>
  <si>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</si>
  <si>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</si>
  <si>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</si>
  <si>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</si>
  <si>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</si>
  <si>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</si>
  <si>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</si>
  <si>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</si>
  <si>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</si>
  <si>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</si>
  <si>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</si>
  <si>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</si>
  <si>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</si>
  <si>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</si>
  <si>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</si>
  <si>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</si>
  <si>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</si>
  <si>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</si>
  <si>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</si>
  <si>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</si>
  <si>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</si>
  <si>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</si>
  <si>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</si>
  <si>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</si>
  <si>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</si>
  <si>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</si>
  <si>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</si>
  <si>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</si>
  <si>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</si>
  <si>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</si>
  <si>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</si>
  <si>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</si>
  <si>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</si>
  <si>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</si>
  <si>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</si>
  <si>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</si>
  <si>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</si>
  <si>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</si>
  <si>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</si>
  <si>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</si>
  <si>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</si>
  <si>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</si>
  <si>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</si>
  <si>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</si>
  <si>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</si>
  <si>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</si>
  <si>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</si>
  <si>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</si>
  <si>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</si>
  <si>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</si>
  <si>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</si>
  <si>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</si>
  <si>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</si>
  <si>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</si>
  <si>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</si>
  <si>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</si>
  <si>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</si>
  <si>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</si>
  <si>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</si>
  <si>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</si>
  <si>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</si>
  <si>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</si>
  <si>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</si>
  <si>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</si>
  <si>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</si>
  <si>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</si>
  <si>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</si>
  <si>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</si>
  <si>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</si>
  <si>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</si>
  <si>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</si>
  <si>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</si>
  <si>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</si>
  <si>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</si>
  <si>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</si>
  <si>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</si>
  <si>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</si>
  <si>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</si>
  <si>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</si>
  <si>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</si>
  <si>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</si>
  <si>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</si>
  <si>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</si>
  <si>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</si>
  <si>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</si>
  <si>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</si>
  <si>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</si>
  <si>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</si>
  <si>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</si>
  <si>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</si>
  <si>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</si>
  <si>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</si>
  <si>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</si>
  <si>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</si>
  <si>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</si>
  <si>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</si>
  <si>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</si>
  <si>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</si>
  <si>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</si>
  <si>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</si>
  <si>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</si>
  <si>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</si>
  <si>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</si>
  <si>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</si>
  <si>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</si>
  <si>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</si>
  <si>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</si>
  <si>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</si>
  <si>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</si>
  <si>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</si>
  <si>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</si>
  <si>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</si>
  <si>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</si>
  <si>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</si>
  <si>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</si>
  <si>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</si>
  <si>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</si>
  <si>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</si>
  <si>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</si>
  <si>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</si>
  <si>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</si>
  <si>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</si>
  <si>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</si>
  <si>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</si>
  <si>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</si>
  <si>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</si>
  <si>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</si>
  <si>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</si>
  <si>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</si>
  <si>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</si>
  <si>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</si>
  <si>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</si>
  <si>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</si>
  <si>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</si>
  <si>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</si>
  <si>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</si>
  <si>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</si>
  <si>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</si>
  <si>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</si>
  <si>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</si>
  <si>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</si>
  <si>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</si>
  <si>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</si>
  <si>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</si>
  <si>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</si>
  <si>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</si>
  <si>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</si>
  <si>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</si>
  <si>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</si>
  <si>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</si>
  <si>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</si>
  <si>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</si>
  <si>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</si>
  <si>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</si>
  <si>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</si>
  <si>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</si>
  <si>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</si>
  <si>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</si>
  <si>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</si>
  <si>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</si>
  <si>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</si>
  <si>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</si>
  <si>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</si>
  <si>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</si>
  <si>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</si>
  <si>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</si>
  <si>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</si>
  <si>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</si>
  <si>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</si>
  <si>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</si>
  <si>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</si>
  <si>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</si>
  <si>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</si>
  <si>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</si>
  <si>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</si>
  <si>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</si>
  <si>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</si>
  <si>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</si>
  <si>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</si>
  <si>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</si>
  <si>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</si>
  <si>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</si>
  <si>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</si>
  <si>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</si>
  <si>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</si>
  <si>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</si>
  <si>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</si>
  <si>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</si>
  <si>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</si>
  <si>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</si>
  <si>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</si>
  <si>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</si>
  <si>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</si>
  <si>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</si>
  <si>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</si>
  <si>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</si>
  <si>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</si>
  <si>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</si>
  <si>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</si>
  <si>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</si>
  <si>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</si>
  <si>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</si>
  <si>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</si>
  <si>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</si>
  <si>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</si>
  <si>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</si>
  <si>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</si>
  <si>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</si>
  <si>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</si>
  <si>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</si>
  <si>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</si>
  <si>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</si>
  <si>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</si>
  <si>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</si>
  <si>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</si>
  <si>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</si>
  <si>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</si>
  <si>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</si>
  <si>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</si>
  <si>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</si>
  <si>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</si>
  <si>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</si>
  <si>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</si>
  <si>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</si>
  <si>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</si>
  <si>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</si>
  <si>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</si>
  <si>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</si>
  <si>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</si>
  <si>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</si>
  <si>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</si>
  <si>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</si>
  <si>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</si>
  <si>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</si>
  <si>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</si>
  <si>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</si>
  <si>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</si>
  <si>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</si>
  <si>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</si>
  <si>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</si>
  <si>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</si>
  <si>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</si>
  <si>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</si>
  <si>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</si>
  <si>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</si>
  <si>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</si>
  <si>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</si>
  <si>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</si>
  <si>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</si>
  <si>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</si>
  <si>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</si>
  <si>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</si>
  <si>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</si>
  <si>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</si>
  <si>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</si>
  <si>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</si>
  <si>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</si>
  <si>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</si>
  <si>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</si>
  <si>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</si>
  <si>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</si>
  <si>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</si>
  <si>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</si>
  <si>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</si>
  <si>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</si>
  <si>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</si>
  <si>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</si>
  <si>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</si>
  <si>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</si>
  <si>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</si>
  <si>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</si>
  <si>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</si>
  <si>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</si>
  <si>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</si>
  <si>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</si>
  <si>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</si>
  <si>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</si>
  <si>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</si>
  <si>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</si>
  <si>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</si>
  <si>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</si>
  <si>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</si>
  <si>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</si>
  <si>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</si>
  <si>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</si>
  <si>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</si>
  <si>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</si>
  <si>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</si>
  <si>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</si>
  <si>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</si>
  <si>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</si>
  <si>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</si>
  <si>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</si>
  <si>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</si>
  <si>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</si>
  <si>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</si>
  <si>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</si>
  <si>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</si>
  <si>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</si>
  <si>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</si>
  <si>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</si>
  <si>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</si>
  <si>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</si>
  <si>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</si>
  <si>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</si>
  <si>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</si>
  <si>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</si>
  <si>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</si>
  <si>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</si>
  <si>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</si>
  <si>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</si>
  <si>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</si>
  <si>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</si>
  <si>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</si>
  <si>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</si>
  <si>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</si>
  <si>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</si>
  <si>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</si>
  <si>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</si>
  <si>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</si>
  <si>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</si>
  <si>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</si>
  <si>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</si>
  <si>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</si>
  <si>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</si>
  <si>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</si>
  <si>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</si>
  <si>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</si>
  <si>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</si>
  <si>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</si>
  <si>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</si>
  <si>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</si>
  <si>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</si>
  <si>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</si>
  <si>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</si>
  <si>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</si>
  <si>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</si>
  <si>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</si>
  <si>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</si>
  <si>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</si>
  <si>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</si>
  <si>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</si>
  <si>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</si>
  <si>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</si>
  <si>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</si>
  <si>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</si>
  <si>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</si>
  <si>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</si>
  <si>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</si>
  <si>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</si>
  <si>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</si>
  <si>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</si>
  <si>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</si>
  <si>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</si>
  <si>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</si>
  <si>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</si>
  <si>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</si>
  <si>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</si>
  <si>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</si>
  <si>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</si>
  <si>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</si>
  <si>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</si>
  <si>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</si>
  <si>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</si>
  <si>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</si>
  <si>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</si>
  <si>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</si>
  <si>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</si>
  <si>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</si>
  <si>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</si>
  <si>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</si>
  <si>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</si>
  <si>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</si>
  <si>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</si>
  <si>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</si>
  <si>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</si>
  <si>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</si>
  <si>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</si>
  <si>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</si>
  <si>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</si>
  <si>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</si>
  <si>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</si>
  <si>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</si>
  <si>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</si>
  <si>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</si>
  <si>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</si>
  <si>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</si>
  <si>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</si>
  <si>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</si>
  <si>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</si>
  <si>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</si>
  <si>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</si>
  <si>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</si>
  <si>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</si>
  <si>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</si>
  <si>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</si>
  <si>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</si>
  <si>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</si>
  <si>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</si>
  <si>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</si>
  <si>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</si>
  <si>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</si>
  <si>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</si>
  <si>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</si>
  <si>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</si>
  <si>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</si>
  <si>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</si>
  <si>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</si>
  <si>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</si>
  <si>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</si>
  <si>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</si>
  <si>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</si>
  <si>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</si>
  <si>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</si>
  <si>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</si>
  <si>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</si>
  <si>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</si>
  <si>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</si>
  <si>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</si>
  <si>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</si>
  <si>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</si>
  <si>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</si>
  <si>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</si>
  <si>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</si>
  <si>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</si>
  <si>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</si>
  <si>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</si>
  <si>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</si>
  <si>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</si>
  <si>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</si>
  <si>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</si>
  <si>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</si>
  <si>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</si>
  <si>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</si>
  <si>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</si>
  <si>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</si>
  <si>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</si>
  <si>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</si>
  <si>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</si>
  <si>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</si>
  <si>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</si>
  <si>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</si>
  <si>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</si>
  <si>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</si>
  <si>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</si>
  <si>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</si>
  <si>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</si>
  <si>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</si>
  <si>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</si>
  <si>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</si>
  <si>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</si>
  <si>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</si>
  <si>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</si>
  <si>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</si>
  <si>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</si>
  <si>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</si>
  <si>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</si>
  <si>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</si>
  <si>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</si>
  <si>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</si>
  <si>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</si>
  <si>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</si>
  <si>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</si>
  <si>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</si>
  <si>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</si>
  <si>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</si>
  <si>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</si>
  <si>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</si>
  <si>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</si>
  <si>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</si>
  <si>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</si>
  <si>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</si>
  <si>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</si>
  <si>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</si>
  <si>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</si>
  <si>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</si>
  <si>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</si>
  <si>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</si>
  <si>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</si>
  <si>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</si>
  <si>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</si>
  <si>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</si>
  <si>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</si>
  <si>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</si>
  <si>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</si>
  <si>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</si>
  <si>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</si>
  <si>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</si>
  <si>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</si>
  <si>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</si>
  <si>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</si>
  <si>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</si>
  <si>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</si>
  <si>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</si>
  <si>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</si>
  <si>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</si>
  <si>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</si>
  <si>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</si>
  <si>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</si>
  <si>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</si>
  <si>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</si>
  <si>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</si>
  <si>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</si>
  <si>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</si>
  <si>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</si>
  <si>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</si>
  <si>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</si>
  <si>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</si>
  <si>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</si>
  <si>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</si>
  <si>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</si>
  <si>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</si>
  <si>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</si>
  <si>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</si>
  <si>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</si>
  <si>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</si>
  <si>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</si>
  <si>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</si>
  <si>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</si>
  <si>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</si>
  <si>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</si>
  <si>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</si>
  <si>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</si>
  <si>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</si>
  <si>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</si>
  <si>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</si>
  <si>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</si>
  <si>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</si>
  <si>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</si>
  <si>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</si>
  <si>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</si>
  <si>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</si>
  <si>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</si>
  <si>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</si>
  <si>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</si>
  <si>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</si>
  <si>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</si>
  <si>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</si>
  <si>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</si>
  <si>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</si>
  <si>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</si>
  <si>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</si>
  <si>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</si>
  <si>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</si>
  <si>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</si>
  <si>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</si>
  <si>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</si>
  <si>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</si>
  <si>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</si>
  <si>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</si>
  <si>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</si>
  <si>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</si>
  <si>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</si>
  <si>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</si>
  <si>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</si>
  <si>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</si>
  <si>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</si>
  <si>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</si>
  <si>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</si>
  <si>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</si>
  <si>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</si>
  <si>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</si>
  <si>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</si>
  <si>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</si>
  <si>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</si>
  <si>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</si>
  <si>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</si>
  <si>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</si>
  <si>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</si>
  <si>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</si>
  <si>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</si>
  <si>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</si>
  <si>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</si>
  <si>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</si>
  <si>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</si>
  <si>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</si>
  <si>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</si>
  <si>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</si>
  <si>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</si>
  <si>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</si>
  <si>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</si>
  <si>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</si>
  <si>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</si>
  <si>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</si>
  <si>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</si>
  <si>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</si>
  <si>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</si>
  <si>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</si>
  <si>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</si>
  <si>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</si>
  <si>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</si>
  <si>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</si>
  <si>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</si>
  <si>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</si>
  <si>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</si>
  <si>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</si>
  <si>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</si>
  <si>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</si>
  <si>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</si>
  <si>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</si>
  <si>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</si>
  <si>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</si>
  <si>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</si>
  <si>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</si>
  <si>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</si>
  <si>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</si>
  <si>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</si>
  <si>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</si>
  <si>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</si>
  <si>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</si>
  <si>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</si>
  <si>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</si>
  <si>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</si>
  <si>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</si>
  <si>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</si>
  <si>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</si>
  <si>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</si>
  <si>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</si>
  <si>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</si>
  <si>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</si>
  <si>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</si>
  <si>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</si>
  <si>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</si>
  <si>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</si>
  <si>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</si>
  <si>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</si>
  <si>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</si>
  <si>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</si>
  <si>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</si>
  <si>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</si>
  <si>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</si>
  <si>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</si>
  <si>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</si>
  <si>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</si>
  <si>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</si>
  <si>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</si>
  <si>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</si>
  <si>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</si>
  <si>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</si>
  <si>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</si>
  <si>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</si>
  <si>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</si>
  <si>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</si>
  <si>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</si>
  <si>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</si>
  <si>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</si>
  <si>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</si>
  <si>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</si>
  <si>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</si>
  <si>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</si>
  <si>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</si>
  <si>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</si>
  <si>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</si>
  <si>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</si>
  <si>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</si>
  <si>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</si>
  <si>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</si>
  <si>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</si>
  <si>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</si>
  <si>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</si>
  <si>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</si>
  <si>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</si>
  <si>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</si>
  <si>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</si>
  <si>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</si>
  <si>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</si>
  <si>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</si>
  <si>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</si>
  <si>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</si>
  <si>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</si>
  <si>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</si>
  <si>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</si>
  <si>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</si>
  <si>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</si>
  <si>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</si>
  <si>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</si>
  <si>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</si>
  <si>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</si>
  <si>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</si>
  <si>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</si>
  <si>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</si>
  <si>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</si>
  <si>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</si>
  <si>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</si>
  <si>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</si>
  <si>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</si>
  <si>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</si>
  <si>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</si>
  <si>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</si>
  <si>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</si>
  <si>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</si>
  <si>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</si>
  <si>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</si>
  <si>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</si>
  <si>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</si>
  <si>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</si>
  <si>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</si>
  <si>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</si>
  <si>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</si>
  <si>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</si>
  <si>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</si>
  <si>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</si>
  <si>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</si>
  <si>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</si>
  <si>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</si>
  <si>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</si>
  <si>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</si>
  <si>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</si>
  <si>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</si>
  <si>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</si>
  <si>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</si>
  <si>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</si>
  <si>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</si>
  <si>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</si>
  <si>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</si>
  <si>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</si>
  <si>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</si>
  <si>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</si>
  <si>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</si>
  <si>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</si>
  <si>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</si>
  <si>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</si>
  <si>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</si>
  <si>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</si>
  <si>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</si>
  <si>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</si>
  <si>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</si>
  <si>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</si>
  <si>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</si>
  <si>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</si>
  <si>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</si>
  <si>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</si>
  <si>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</si>
  <si>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</si>
  <si>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</si>
  <si>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</si>
  <si>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</si>
  <si>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</si>
  <si>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</si>
  <si>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</si>
  <si>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</si>
  <si>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</si>
  <si>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</si>
  <si>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</si>
  <si>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</si>
  <si>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</si>
  <si>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</si>
  <si>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</si>
  <si>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</si>
  <si>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</si>
  <si>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</si>
  <si>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</si>
  <si>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</si>
  <si>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</si>
  <si>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</si>
  <si>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</si>
  <si>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</si>
  <si>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</si>
  <si>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</si>
  <si>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</si>
  <si>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</si>
  <si>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</si>
  <si>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</si>
  <si>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</si>
  <si>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</si>
  <si>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</si>
  <si>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</si>
  <si>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</si>
  <si>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</si>
  <si>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</si>
  <si>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</si>
  <si>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</si>
  <si>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</si>
  <si>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</si>
  <si>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</si>
  <si>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</si>
  <si>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</si>
  <si>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</si>
  <si>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</si>
  <si>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</si>
  <si>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</si>
  <si>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</si>
  <si>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</si>
  <si>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</si>
  <si>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</si>
  <si>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</si>
  <si>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</si>
  <si>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</si>
  <si>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</si>
  <si>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</si>
  <si>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</si>
  <si>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</si>
  <si>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</si>
  <si>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</si>
  <si>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</si>
  <si>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</si>
  <si>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</si>
  <si>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</si>
  <si>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</si>
  <si>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</si>
  <si>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</si>
  <si>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</si>
  <si>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</si>
  <si>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</si>
  <si>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</si>
  <si>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</si>
  <si>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</si>
  <si>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</si>
  <si>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</si>
  <si>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</si>
  <si>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</si>
  <si>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</si>
  <si>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</si>
  <si>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</si>
  <si>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</si>
  <si>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</si>
  <si>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</si>
  <si>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</si>
  <si>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</si>
  <si>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</si>
  <si>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</si>
  <si>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</si>
  <si>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</si>
  <si>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</si>
  <si>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</si>
  <si>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</si>
  <si>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</si>
  <si>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</si>
  <si>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</si>
  <si>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</si>
  <si>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</si>
  <si>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</si>
  <si>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</si>
  <si>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</si>
  <si>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</si>
  <si>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</si>
  <si>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</si>
  <si>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</si>
  <si>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</si>
  <si>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</si>
  <si>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</si>
  <si>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</si>
  <si>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</si>
  <si>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</si>
  <si>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</si>
  <si>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</si>
  <si>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</si>
  <si>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</si>
  <si>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</si>
  <si>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</si>
  <si>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</si>
  <si>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</si>
  <si>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</si>
  <si>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</si>
  <si>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</si>
  <si>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</si>
  <si>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</si>
  <si>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</si>
  <si>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</si>
  <si>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</si>
  <si>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</si>
  <si>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</si>
  <si>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</si>
  <si>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</si>
  <si>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</si>
  <si>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</si>
  <si>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</si>
  <si>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</si>
  <si>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</si>
  <si>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</si>
  <si>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</si>
  <si>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</si>
  <si>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</si>
  <si>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</si>
  <si>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</si>
  <si>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</si>
  <si>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</si>
  <si>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</si>
  <si>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</si>
  <si>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</si>
  <si>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</si>
  <si>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</si>
  <si>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</si>
  <si>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</si>
  <si>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</si>
  <si>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</si>
  <si>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</si>
  <si>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</si>
  <si>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</si>
  <si>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</si>
  <si>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</si>
  <si>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</si>
  <si>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</si>
  <si>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</si>
  <si>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</si>
  <si>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</si>
  <si>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</si>
  <si>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</si>
  <si>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</si>
  <si>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</si>
  <si>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</si>
  <si>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</si>
  <si>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</si>
  <si>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</si>
  <si>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</si>
  <si>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</si>
  <si>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</si>
  <si>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</si>
  <si>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</si>
  <si>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</si>
  <si>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</si>
  <si>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</si>
  <si>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</si>
  <si>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</si>
  <si>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</si>
  <si>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</si>
  <si>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</si>
  <si>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</si>
  <si>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</si>
  <si>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</si>
  <si>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</si>
  <si>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</si>
  <si>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</si>
  <si>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</si>
  <si>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</si>
  <si>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</si>
  <si>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</si>
  <si>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</si>
  <si>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</si>
  <si>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</si>
  <si>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</si>
  <si>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</si>
  <si>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</si>
  <si>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</si>
  <si>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</si>
  <si>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</si>
  <si>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</si>
  <si>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</si>
  <si>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</si>
  <si>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</si>
  <si>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</si>
  <si>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</si>
  <si>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</si>
  <si>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</si>
  <si>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</si>
  <si>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</si>
  <si>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</si>
  <si>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</si>
  <si>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</si>
  <si>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</si>
  <si>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</si>
  <si>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</si>
  <si>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</si>
  <si>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</si>
  <si>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</si>
  <si>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</si>
  <si>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</si>
  <si>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</si>
  <si>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</si>
  <si>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</si>
  <si>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</si>
  <si>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</si>
  <si>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</si>
  <si>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</si>
  <si>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</si>
  <si>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</si>
  <si>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</si>
  <si>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</si>
  <si>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</si>
  <si>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</si>
  <si>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</si>
  <si>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</si>
  <si>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</si>
  <si>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</si>
  <si>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</si>
  <si>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</si>
  <si>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</si>
  <si>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</si>
  <si>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</si>
  <si>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</si>
  <si>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</si>
  <si>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</si>
  <si>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</si>
  <si>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</si>
  <si>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</si>
  <si>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</si>
  <si>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</si>
  <si>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</si>
  <si>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</si>
  <si>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</si>
  <si>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</si>
  <si>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</si>
  <si>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</si>
  <si>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</si>
  <si>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</si>
  <si>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</si>
  <si>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</si>
  <si>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</si>
  <si>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</si>
  <si>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</si>
  <si>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</si>
  <si>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</si>
  <si>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</si>
  <si>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</si>
  <si>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</si>
  <si>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</si>
  <si>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</si>
  <si>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</si>
  <si>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</si>
  <si>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</si>
  <si>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</si>
  <si>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</si>
  <si>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</si>
  <si>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</si>
  <si>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</si>
  <si>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</si>
  <si>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</si>
  <si>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</si>
  <si>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</si>
  <si>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</si>
  <si>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</si>
  <si>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</si>
  <si>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</si>
  <si>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</si>
  <si>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</si>
  <si>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</si>
  <si>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</si>
  <si>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</si>
  <si>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</si>
  <si>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</si>
  <si>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</si>
  <si>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</si>
  <si>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</si>
  <si>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</si>
  <si>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</si>
  <si>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</si>
  <si>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</si>
  <si>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</si>
  <si>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</si>
  <si>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</si>
  <si>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</si>
  <si>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</si>
  <si>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</si>
  <si>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</si>
  <si>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</si>
  <si>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</si>
  <si>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</si>
  <si>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</si>
  <si>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</si>
  <si>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</si>
  <si>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</si>
  <si>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</si>
  <si>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</si>
  <si>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</si>
  <si>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</si>
  <si>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</si>
  <si>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</si>
  <si>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</si>
  <si>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</si>
  <si>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</si>
  <si>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</si>
  <si>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</si>
  <si>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</si>
  <si>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</si>
  <si>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</si>
  <si>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</si>
  <si>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</si>
  <si>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</si>
  <si>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</si>
  <si>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</si>
  <si>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</si>
  <si>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</si>
  <si>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</si>
  <si>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</si>
  <si>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</si>
  <si>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</si>
  <si>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</si>
  <si>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</si>
  <si>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</si>
  <si>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</si>
  <si>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</si>
  <si>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</si>
  <si>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</si>
  <si>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</si>
  <si>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</si>
  <si>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</si>
  <si>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</si>
  <si>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</si>
  <si>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</si>
  <si>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</si>
  <si>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</si>
  <si>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</si>
  <si>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</si>
  <si>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</si>
  <si>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</si>
  <si>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</si>
  <si>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</si>
  <si>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</si>
  <si>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</si>
  <si>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</si>
  <si>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</si>
  <si>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</si>
  <si>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</si>
  <si>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</si>
  <si>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</si>
  <si>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</si>
  <si>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</si>
  <si>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</si>
  <si>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</si>
  <si>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</si>
  <si>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</si>
  <si>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</si>
  <si>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</si>
  <si>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</si>
  <si>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</si>
  <si>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</si>
  <si>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</si>
  <si>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</si>
  <si>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</si>
  <si>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</si>
  <si>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</si>
  <si>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</si>
  <si>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</si>
  <si>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</si>
  <si>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</si>
  <si>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</si>
  <si>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</si>
  <si>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</si>
  <si>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</si>
  <si>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</si>
  <si>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</si>
  <si>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</si>
  <si>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</si>
  <si>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</si>
  <si>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</si>
  <si>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</si>
  <si>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</si>
  <si>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</si>
  <si>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</si>
  <si>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</si>
  <si>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</si>
  <si>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</si>
  <si>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</si>
  <si>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</si>
  <si>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</si>
  <si>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</si>
  <si>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</si>
  <si>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</si>
  <si>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</si>
  <si>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</si>
  <si>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</si>
  <si>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</si>
  <si>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</si>
  <si>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</si>
  <si>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</si>
  <si>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</si>
  <si>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</si>
  <si>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</si>
  <si>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</si>
  <si>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</si>
  <si>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</si>
  <si>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</si>
  <si>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</si>
  <si>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</si>
  <si>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</si>
  <si>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</si>
  <si>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</si>
  <si>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</si>
  <si>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</si>
  <si>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</si>
  <si>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</si>
  <si>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</si>
  <si>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</si>
  <si>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</si>
  <si>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</si>
  <si>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</si>
  <si>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</si>
  <si>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</si>
  <si>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</si>
  <si>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</si>
  <si>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</si>
  <si>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</si>
  <si>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</si>
  <si>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</si>
  <si>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</si>
  <si>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</si>
  <si>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</si>
  <si>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</si>
  <si>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</si>
  <si>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</si>
  <si>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</si>
  <si>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</si>
  <si>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</si>
  <si>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</si>
  <si>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</si>
  <si>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</si>
  <si>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</si>
  <si>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</si>
  <si>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</si>
  <si>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</si>
  <si>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</si>
  <si>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</si>
  <si>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</si>
  <si>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</si>
  <si>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</si>
  <si>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</si>
  <si>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</si>
  <si>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</si>
  <si>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</si>
  <si>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</si>
  <si>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</si>
  <si>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</si>
  <si>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</si>
  <si>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</si>
  <si>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</si>
  <si>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</si>
  <si>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</si>
  <si>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</si>
  <si>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</si>
  <si>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</si>
  <si>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</si>
  <si>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</si>
  <si>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</si>
  <si>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</si>
  <si>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</si>
  <si>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</si>
  <si>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</si>
  <si>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</si>
  <si>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</si>
  <si>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</si>
  <si>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</si>
  <si>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</si>
  <si>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</si>
  <si>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</si>
  <si>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</si>
  <si>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</si>
  <si>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</si>
  <si>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</si>
  <si>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</si>
  <si>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</si>
  <si>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</si>
  <si>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</si>
  <si>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</si>
  <si>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</si>
  <si>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</si>
  <si>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</si>
  <si>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</si>
  <si>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</si>
  <si>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</si>
  <si>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</si>
  <si>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</si>
  <si>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</si>
  <si>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</si>
  <si>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</si>
  <si>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</si>
  <si>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</si>
  <si>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</si>
  <si>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</si>
  <si>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</si>
  <si>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</si>
  <si>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</si>
  <si>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</si>
  <si>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</si>
  <si>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</si>
  <si>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</si>
  <si>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</si>
  <si>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</si>
  <si>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</si>
  <si>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</si>
  <si>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</si>
  <si>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</si>
  <si>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</si>
  <si>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</si>
  <si>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</si>
  <si>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</si>
  <si>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</si>
  <si>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</si>
  <si>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</si>
  <si>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</si>
  <si>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</si>
  <si>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</si>
  <si>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</si>
  <si>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</si>
  <si>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</si>
  <si>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</si>
  <si>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</si>
  <si>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</si>
  <si>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</si>
  <si>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</si>
  <si>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</si>
  <si>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</si>
  <si>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</si>
  <si>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</si>
  <si>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</si>
  <si>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</si>
  <si>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</si>
  <si>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</si>
  <si>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</si>
  <si>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</si>
  <si>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</si>
  <si>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</si>
  <si>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</si>
  <si>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</si>
  <si>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</si>
  <si>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</si>
  <si>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</si>
  <si>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</si>
  <si>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</si>
  <si>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</si>
  <si>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</si>
  <si>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</si>
  <si>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</si>
  <si>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</si>
  <si>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</si>
  <si>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</si>
  <si>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</si>
  <si>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</si>
  <si>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</si>
  <si>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</si>
  <si>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</si>
  <si>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</si>
  <si>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</si>
  <si>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</si>
  <si>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</si>
  <si>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</si>
  <si>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</si>
  <si>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</si>
  <si>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</si>
  <si>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</si>
  <si>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</si>
  <si>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</si>
  <si>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</si>
  <si>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</si>
  <si>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</si>
  <si>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</si>
  <si>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</si>
  <si>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</si>
  <si>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</si>
  <si>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</si>
  <si>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</si>
  <si>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</si>
  <si>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</si>
  <si>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</si>
  <si>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</si>
  <si>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</si>
  <si>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</si>
  <si>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</si>
  <si>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</si>
  <si>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</si>
  <si>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</si>
  <si>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</si>
  <si>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</si>
  <si>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</si>
  <si>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</si>
  <si>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</si>
  <si>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</si>
  <si>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</si>
  <si>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</si>
  <si>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</si>
  <si>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</si>
  <si>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</si>
  <si>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</si>
  <si>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</si>
  <si>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</si>
  <si>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</si>
  <si>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</si>
  <si>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</si>
  <si>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</si>
  <si>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</si>
  <si>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</si>
  <si>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</si>
  <si>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</si>
  <si>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</si>
  <si>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</si>
  <si>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</si>
  <si>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</si>
  <si>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</si>
  <si>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</si>
  <si>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</si>
  <si>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</si>
  <si>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</si>
  <si>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</si>
  <si>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</si>
  <si>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</si>
  <si>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</si>
  <si>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</si>
  <si>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</si>
  <si>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</si>
  <si>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</si>
  <si>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</si>
  <si>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</si>
  <si>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</si>
  <si>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</si>
  <si>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</si>
  <si>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</si>
  <si>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</si>
  <si>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</si>
  <si>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</si>
  <si>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</si>
  <si>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</si>
  <si>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</si>
  <si>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</si>
  <si>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</si>
  <si>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</si>
  <si>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</si>
  <si>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</si>
  <si>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</si>
  <si>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</si>
  <si>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</si>
  <si>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</si>
  <si>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</si>
  <si>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</si>
  <si>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</si>
  <si>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</si>
  <si>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</si>
  <si>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</si>
  <si>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</si>
  <si>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</si>
  <si>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</si>
  <si>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</si>
  <si>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</si>
  <si>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</si>
  <si>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</si>
  <si>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</si>
  <si>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</si>
  <si>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</si>
  <si>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</si>
  <si>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</si>
  <si>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</si>
  <si>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</si>
  <si>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</si>
  <si>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</si>
  <si>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</si>
  <si>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</si>
  <si>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</si>
  <si>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</si>
  <si>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</si>
  <si>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</si>
  <si>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</si>
  <si>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</si>
  <si>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</si>
  <si>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</si>
  <si>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</si>
  <si>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</si>
  <si>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</si>
  <si>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</si>
  <si>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</si>
  <si>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</si>
  <si>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</si>
  <si>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</si>
  <si>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</si>
  <si>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</si>
  <si>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</si>
  <si>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</si>
  <si>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</si>
  <si>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</si>
  <si>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</si>
  <si>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</si>
  <si>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</si>
  <si>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</si>
  <si>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</si>
  <si>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</si>
  <si>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</si>
  <si>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</si>
  <si>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</si>
  <si>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</si>
  <si>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</si>
  <si>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</si>
  <si>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</si>
  <si>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</si>
  <si>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</si>
  <si>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</si>
  <si>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</si>
  <si>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</si>
  <si>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</si>
  <si>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</si>
  <si>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</si>
  <si>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</si>
  <si>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</si>
  <si>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</si>
  <si>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</si>
  <si>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</si>
  <si>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</si>
  <si>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</si>
  <si>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</si>
  <si>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</si>
  <si>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</si>
  <si>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</si>
  <si>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</si>
  <si>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</si>
  <si>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</si>
  <si>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</si>
  <si>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</si>
  <si>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</si>
  <si>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</si>
  <si>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</si>
  <si>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</si>
  <si>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</si>
  <si>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</si>
  <si>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</si>
  <si>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</si>
  <si>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</si>
  <si>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</si>
  <si>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</si>
  <si>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</si>
  <si>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</si>
  <si>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</si>
  <si>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</si>
  <si>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</si>
  <si>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</si>
  <si>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</si>
  <si>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</si>
  <si>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</si>
  <si>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</si>
  <si>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</si>
  <si>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</si>
  <si>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</si>
  <si>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</si>
  <si>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</si>
  <si>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</si>
  <si>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</si>
  <si>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</si>
  <si>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</si>
  <si>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</si>
  <si>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</si>
  <si>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</si>
  <si>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</si>
  <si>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</si>
  <si>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</si>
  <si>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</si>
  <si>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</si>
  <si>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</si>
  <si>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</si>
  <si>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</si>
  <si>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</si>
  <si>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</si>
  <si>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</si>
  <si>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</si>
  <si>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</si>
  <si>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</si>
  <si>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</si>
  <si>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</si>
  <si>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</si>
  <si>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</si>
  <si>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</si>
  <si>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</si>
  <si>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</si>
  <si>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</si>
  <si>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</si>
  <si>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</si>
  <si>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</si>
  <si>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</si>
  <si>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</si>
  <si>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</si>
  <si>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</si>
  <si>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</si>
  <si>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</si>
  <si>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</si>
  <si>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</si>
  <si>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</si>
  <si>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</si>
  <si>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</si>
  <si>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</si>
  <si>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</si>
  <si>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</si>
  <si>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</si>
  <si>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</si>
  <si>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</si>
  <si>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</si>
  <si>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</si>
  <si>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</si>
  <si>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</si>
  <si>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</si>
  <si>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</si>
  <si>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</si>
  <si>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</si>
  <si>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</si>
  <si>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</si>
  <si>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</si>
  <si>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</si>
  <si>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</si>
  <si>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</si>
  <si>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</si>
  <si>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</si>
  <si>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</si>
  <si>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</si>
  <si>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</si>
  <si>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</si>
  <si>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</si>
  <si>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</si>
  <si>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</si>
  <si>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</si>
  <si>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</si>
  <si>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</si>
  <si>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</si>
  <si>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</si>
  <si>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</si>
  <si>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</si>
  <si>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</si>
  <si>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</si>
  <si>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</si>
  <si>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</si>
  <si>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</si>
  <si>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</si>
  <si>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</si>
  <si>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</si>
  <si>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</si>
  <si>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</si>
  <si>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</si>
  <si>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</si>
  <si>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</si>
  <si>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</si>
  <si>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</si>
  <si>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</si>
  <si>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</si>
  <si>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</si>
  <si>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</si>
  <si>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</si>
  <si>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</si>
  <si>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</si>
  <si>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</si>
  <si>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</si>
  <si>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</si>
  <si>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</si>
  <si>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</si>
  <si>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</si>
  <si>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</si>
  <si>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</si>
  <si>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</si>
  <si>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</si>
  <si>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</si>
  <si>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</si>
  <si>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</si>
  <si>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</si>
  <si>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</si>
  <si>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</si>
  <si>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</si>
  <si>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</si>
  <si>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</si>
  <si>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</si>
  <si>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</si>
  <si>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</si>
  <si>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</si>
  <si>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</si>
  <si>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</si>
  <si>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</si>
  <si>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</si>
  <si>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</si>
  <si>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</si>
  <si>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</si>
  <si>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</si>
  <si>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</si>
  <si>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</si>
  <si>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</si>
  <si>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</si>
  <si>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</si>
  <si>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</si>
  <si>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</si>
  <si>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</si>
  <si>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</si>
  <si>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</si>
  <si>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</si>
  <si>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</si>
  <si>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</si>
  <si>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</si>
  <si>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</si>
  <si>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</si>
  <si>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</si>
  <si>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</si>
  <si>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</si>
  <si>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</si>
  <si>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</si>
  <si>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</si>
  <si>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</si>
  <si>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</si>
  <si>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</si>
  <si>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</si>
  <si>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</si>
  <si>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</si>
  <si>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</si>
  <si>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</si>
  <si>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</si>
  <si>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</si>
  <si>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</si>
  <si>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</si>
  <si>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</si>
  <si>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</si>
  <si>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</si>
  <si>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</si>
  <si>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</si>
  <si>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</si>
  <si>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</si>
  <si>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</si>
  <si>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</si>
  <si>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</si>
  <si>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</si>
  <si>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</si>
  <si>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</si>
  <si>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</si>
  <si>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</si>
  <si>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</si>
  <si>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</si>
  <si>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</si>
  <si>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</si>
  <si>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</si>
  <si>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</si>
  <si>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</si>
  <si>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</si>
  <si>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</si>
  <si>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</si>
  <si>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</si>
  <si>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</si>
  <si>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</si>
  <si>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</si>
  <si>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</si>
  <si>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</si>
  <si>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</si>
  <si>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</si>
  <si>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</si>
  <si>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</si>
  <si>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</si>
  <si>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</si>
  <si>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</si>
  <si>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</si>
  <si>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</si>
  <si>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</si>
  <si>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</si>
  <si>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</si>
  <si>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</si>
  <si>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</si>
  <si>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</si>
  <si>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</si>
  <si>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</si>
  <si>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</si>
  <si>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</si>
  <si>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</si>
  <si>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</si>
  <si>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</si>
  <si>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</si>
  <si>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</si>
  <si>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</si>
  <si>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</si>
  <si>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</si>
  <si>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</si>
  <si>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</si>
  <si>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</si>
  <si>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</si>
  <si>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</si>
  <si>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</si>
  <si>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</si>
  <si>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</si>
  <si>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</si>
  <si>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</si>
  <si>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</si>
  <si>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</si>
  <si>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</si>
  <si>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</si>
  <si>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</si>
  <si>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</si>
  <si>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</si>
  <si>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</si>
  <si>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</si>
  <si>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</si>
  <si>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</si>
  <si>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</si>
  <si>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</si>
  <si>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</si>
  <si>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</si>
  <si>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</si>
  <si>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</si>
  <si>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</si>
  <si>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</si>
  <si>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</si>
  <si>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</si>
  <si>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</si>
  <si>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</si>
  <si>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</si>
  <si>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</si>
  <si>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</si>
  <si>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</si>
  <si>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</si>
  <si>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</si>
  <si>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</si>
  <si>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</si>
  <si>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</si>
  <si>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</si>
  <si>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</si>
  <si>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</si>
  <si>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</si>
  <si>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</si>
  <si>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</si>
  <si>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</si>
  <si>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</si>
  <si>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</si>
  <si>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</si>
  <si>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</si>
  <si>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</si>
  <si>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</si>
  <si>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</si>
  <si>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</si>
  <si>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</si>
  <si>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</si>
  <si>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</si>
  <si>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</si>
  <si>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</si>
  <si>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</si>
  <si>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</si>
  <si>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</si>
  <si>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</si>
  <si>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</si>
  <si>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</si>
  <si>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</si>
  <si>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</si>
  <si>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</si>
  <si>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</si>
  <si>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</si>
  <si>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</si>
  <si>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</si>
  <si>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</si>
  <si>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</si>
  <si>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</si>
  <si>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</si>
  <si>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</si>
  <si>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</si>
  <si>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</si>
  <si>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</si>
  <si>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</si>
  <si>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</si>
  <si>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</si>
  <si>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</si>
  <si>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</si>
  <si>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</si>
  <si>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</si>
  <si>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</si>
  <si>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</si>
  <si>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</si>
  <si>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</si>
  <si>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</si>
  <si>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</si>
  <si>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</si>
  <si>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</si>
  <si>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</si>
  <si>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</si>
  <si>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</si>
  <si>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</si>
  <si>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</si>
  <si>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</si>
  <si>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</si>
  <si>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</si>
  <si>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</si>
  <si>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</si>
  <si>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</si>
  <si>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</si>
  <si>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</si>
  <si>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</si>
  <si>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</si>
  <si>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</si>
  <si>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</si>
  <si>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</si>
  <si>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</si>
  <si>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</si>
  <si>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</si>
  <si>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</si>
  <si>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</si>
  <si>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</si>
  <si>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</si>
  <si>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</si>
  <si>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</si>
  <si>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</si>
  <si>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</si>
  <si>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</si>
  <si>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</si>
  <si>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</si>
  <si>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</si>
  <si>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</si>
  <si>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</si>
  <si>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</si>
  <si>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</si>
  <si>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</si>
  <si>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</si>
  <si>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</si>
  <si>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</si>
  <si>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</si>
  <si>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</si>
  <si>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</si>
  <si>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</si>
  <si>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</si>
  <si>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</si>
  <si>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</si>
  <si>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</si>
  <si>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</si>
  <si>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</si>
  <si>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</si>
  <si>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</si>
  <si>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</si>
  <si>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</si>
  <si>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</si>
  <si>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</si>
  <si>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</si>
  <si>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</si>
  <si>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</si>
  <si>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</si>
  <si>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</si>
  <si>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</si>
  <si>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</si>
  <si>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</si>
  <si>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</si>
  <si>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</si>
  <si>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</si>
  <si>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</si>
  <si>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</si>
  <si>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</si>
  <si>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</si>
  <si>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</si>
  <si>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</si>
  <si>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</si>
  <si>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</si>
  <si>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</si>
  <si>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</si>
  <si>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</si>
  <si>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</si>
  <si>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</si>
  <si>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</si>
  <si>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</si>
  <si>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</si>
  <si>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</si>
  <si>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</si>
  <si>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</si>
  <si>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</si>
  <si>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</si>
  <si>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</si>
  <si>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</si>
  <si>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</si>
  <si>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</si>
  <si>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</si>
  <si>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</si>
  <si>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</si>
  <si>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</si>
  <si>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</si>
  <si>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</si>
  <si>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</si>
  <si>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</si>
  <si>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</si>
  <si>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</si>
  <si>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</si>
  <si>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</si>
  <si>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</si>
  <si>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</si>
  <si>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</si>
  <si>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</si>
  <si>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</si>
  <si>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</si>
  <si>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</si>
  <si>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</si>
  <si>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</si>
  <si>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</si>
  <si>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</si>
  <si>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</si>
  <si>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</si>
  <si>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</si>
  <si>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</si>
  <si>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</si>
  <si>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</si>
  <si>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</si>
  <si>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</si>
  <si>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</si>
  <si>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</si>
  <si>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</si>
  <si>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</si>
  <si>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</si>
  <si>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</si>
  <si>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</si>
  <si>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</si>
  <si>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</si>
  <si>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</si>
  <si>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</si>
  <si>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</si>
  <si>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</si>
  <si>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</si>
  <si>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</si>
  <si>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</si>
  <si>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</si>
  <si>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</si>
  <si>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</si>
  <si>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</si>
  <si>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</si>
  <si>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</si>
  <si>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</si>
  <si>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</si>
  <si>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</si>
  <si>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</si>
  <si>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</si>
  <si>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</si>
  <si>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</si>
  <si>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</si>
  <si>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</si>
  <si>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</si>
  <si>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</si>
  <si>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</si>
  <si>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</si>
  <si>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</si>
  <si>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</si>
  <si>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</si>
  <si>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</si>
  <si>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</si>
  <si>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</si>
  <si>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</si>
  <si>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</si>
  <si>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</si>
  <si>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</si>
  <si>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</si>
  <si>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</si>
  <si>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</si>
  <si>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</si>
  <si>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</si>
  <si>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</si>
  <si>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</si>
  <si>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</si>
  <si>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</si>
  <si>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</si>
  <si>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</si>
  <si>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</si>
  <si>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</si>
  <si>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</si>
  <si>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</si>
  <si>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</si>
  <si>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</si>
  <si>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</si>
  <si>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</si>
  <si>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</si>
  <si>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</si>
  <si>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</si>
  <si>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</si>
  <si>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</si>
  <si>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</si>
  <si>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</si>
  <si>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</si>
  <si>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</si>
  <si>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</si>
  <si>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</si>
  <si>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</si>
  <si>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</si>
  <si>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</si>
  <si>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</si>
  <si>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</si>
  <si>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</si>
  <si>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</si>
  <si>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</si>
  <si>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</si>
  <si>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</si>
  <si>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</si>
  <si>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</si>
  <si>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</si>
  <si>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</si>
  <si>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</si>
  <si>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</si>
  <si>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</si>
  <si>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</si>
  <si>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</si>
  <si>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</si>
  <si>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</si>
  <si>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</si>
  <si>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</si>
  <si>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</si>
  <si>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</si>
  <si>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</si>
  <si>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</si>
  <si>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</si>
  <si>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</si>
  <si>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</si>
  <si>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</si>
  <si>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</si>
  <si>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</si>
  <si>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</si>
  <si>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</si>
  <si>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</si>
  <si>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</si>
  <si>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</si>
  <si>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</si>
  <si>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</si>
  <si>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</si>
  <si>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</si>
  <si>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</si>
  <si>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</si>
  <si>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</si>
  <si>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</si>
  <si>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</si>
  <si>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</si>
  <si>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</si>
  <si>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</si>
  <si>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</si>
  <si>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</si>
  <si>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</si>
  <si>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</si>
  <si>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</si>
  <si>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</si>
  <si>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</si>
  <si>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</si>
  <si>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</si>
  <si>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</si>
  <si>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</si>
  <si>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</si>
  <si>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</si>
  <si>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</si>
  <si>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</si>
  <si>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</si>
  <si>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</si>
  <si>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</si>
  <si>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</si>
  <si>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</si>
  <si>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</si>
  <si>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</si>
  <si>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</si>
  <si>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</si>
  <si>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</si>
  <si>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</si>
  <si>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</si>
  <si>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</si>
  <si>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</si>
  <si>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</si>
  <si>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</si>
  <si>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</si>
  <si>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</si>
  <si>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</si>
  <si>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</si>
  <si>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</si>
  <si>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</si>
  <si>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</si>
  <si>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</si>
  <si>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</si>
  <si>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</si>
  <si>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</si>
  <si>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</si>
  <si>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</si>
  <si>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</si>
  <si>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</si>
  <si>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</si>
  <si>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</si>
  <si>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</si>
  <si>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</si>
  <si>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</si>
  <si>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</si>
  <si>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</si>
  <si>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</si>
  <si>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</si>
  <si>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</si>
  <si>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</si>
  <si>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</si>
  <si>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</si>
  <si>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</si>
  <si>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</si>
  <si>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</si>
  <si>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</si>
  <si>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</si>
  <si>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</si>
  <si>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</si>
  <si>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</si>
  <si>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</si>
  <si>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</si>
  <si>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</si>
  <si>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</si>
  <si>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</si>
  <si>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</si>
  <si>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</si>
  <si>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</si>
  <si>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</si>
  <si>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</si>
  <si>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</si>
  <si>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</si>
  <si>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</si>
  <si>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</si>
  <si>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</si>
  <si>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</si>
  <si>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</si>
  <si>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</si>
  <si>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</si>
  <si>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</si>
  <si>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</si>
  <si>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</si>
  <si>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</si>
  <si>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</si>
  <si>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</si>
  <si>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</si>
  <si>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</si>
  <si>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</si>
  <si>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</si>
  <si>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</si>
  <si>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</si>
  <si>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</si>
  <si>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</si>
  <si>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</si>
  <si>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</si>
  <si>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</si>
  <si>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</si>
  <si>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</si>
  <si>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</si>
  <si>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</si>
  <si>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</si>
  <si>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</si>
  <si>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</si>
  <si>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</si>
  <si>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</si>
  <si>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</si>
  <si>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</si>
  <si>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</si>
  <si>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</si>
  <si>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</si>
  <si>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</si>
  <si>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</si>
  <si>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</si>
  <si>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</si>
  <si>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</si>
  <si>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</si>
  <si>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</si>
  <si>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</si>
  <si>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</si>
  <si>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</si>
  <si>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</si>
  <si>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</si>
  <si>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</si>
  <si>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</si>
  <si>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</si>
  <si>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</si>
  <si>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</si>
  <si>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</si>
  <si>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</si>
  <si>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</si>
  <si>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</si>
  <si>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</si>
  <si>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</si>
  <si>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</si>
  <si>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</si>
  <si>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</si>
  <si>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</si>
  <si>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</si>
  <si>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</si>
  <si>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</si>
  <si>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</si>
  <si>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</si>
  <si>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</si>
  <si>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</si>
  <si>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</si>
  <si>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</si>
  <si>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</si>
  <si>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</si>
  <si>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</si>
  <si>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</si>
  <si>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</si>
  <si>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</si>
  <si>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</si>
  <si>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</si>
  <si>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</si>
  <si>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</si>
  <si>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</si>
  <si>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</si>
  <si>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</si>
  <si>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</si>
  <si>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</si>
  <si>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</si>
  <si>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</si>
  <si>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</si>
  <si>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</si>
  <si>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</si>
  <si>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</si>
  <si>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</si>
  <si>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</si>
  <si>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</si>
  <si>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</si>
  <si>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</si>
  <si>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</si>
  <si>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</si>
  <si>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</si>
  <si>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</si>
  <si>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</si>
  <si>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</si>
  <si>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</si>
  <si>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</si>
  <si>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</si>
  <si>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</si>
  <si>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</si>
  <si>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</si>
  <si>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</si>
  <si>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</si>
  <si>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</si>
  <si>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</si>
  <si>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</si>
  <si>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</si>
  <si>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</si>
  <si>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</si>
  <si>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</si>
  <si>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</si>
  <si>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</si>
  <si>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</si>
  <si>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</si>
  <si>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</si>
  <si>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</si>
  <si>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</si>
  <si>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</si>
  <si>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</si>
  <si>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</si>
  <si>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</si>
  <si>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</si>
  <si>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</si>
  <si>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</si>
  <si>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</si>
  <si>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</si>
  <si>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</si>
  <si>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</si>
  <si>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</si>
  <si>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</si>
  <si>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</si>
  <si>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</si>
  <si>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</si>
  <si>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</si>
  <si>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</si>
  <si>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</si>
  <si>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</si>
  <si>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</si>
  <si>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</si>
  <si>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</si>
  <si>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</si>
  <si>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</si>
  <si>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</si>
  <si>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</si>
  <si>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</si>
  <si>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</si>
  <si>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</si>
  <si>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</si>
  <si>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</si>
  <si>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</si>
  <si>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</si>
  <si>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</si>
  <si>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</si>
  <si>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</si>
  <si>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</si>
  <si>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</si>
  <si>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</si>
  <si>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</si>
  <si>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</si>
  <si>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</si>
  <si>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</si>
  <si>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</si>
  <si>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</si>
  <si>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</si>
  <si>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</si>
  <si>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</si>
  <si>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</si>
  <si>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</si>
  <si>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</si>
  <si>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</si>
  <si>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</si>
  <si>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</si>
  <si>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</si>
  <si>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</si>
  <si>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</si>
  <si>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</si>
  <si>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</si>
  <si>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</si>
  <si>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</si>
  <si>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</si>
  <si>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</si>
  <si>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</si>
  <si>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</si>
  <si>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</si>
  <si>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</si>
  <si>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</si>
  <si>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</si>
  <si>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</si>
  <si>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</si>
  <si>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</si>
  <si>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</si>
  <si>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</si>
  <si>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</si>
  <si>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</si>
  <si>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</si>
  <si>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</si>
  <si>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</si>
  <si>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</si>
  <si>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</si>
  <si>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</si>
  <si>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</si>
  <si>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</si>
  <si>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</si>
  <si>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</si>
  <si>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</si>
  <si>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</si>
  <si>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</si>
  <si>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</si>
  <si>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</si>
  <si>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</si>
  <si>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</si>
  <si>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</si>
  <si>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</si>
  <si>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</si>
  <si>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</si>
  <si>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</si>
  <si>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</si>
  <si>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</si>
  <si>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</si>
  <si>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</si>
  <si>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</si>
  <si>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</si>
  <si>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</si>
  <si>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</si>
  <si>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</si>
  <si>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</si>
  <si>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</si>
  <si>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</si>
  <si>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</si>
  <si>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</si>
  <si>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</si>
  <si>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</si>
  <si>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</si>
  <si>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</si>
  <si>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</si>
  <si>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</si>
  <si>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</si>
  <si>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</si>
  <si>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</si>
  <si>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</si>
  <si>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</si>
  <si>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</si>
  <si>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</si>
  <si>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</si>
  <si>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</si>
  <si>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</si>
  <si>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</si>
  <si>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</si>
  <si>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</si>
  <si>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</si>
  <si>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</si>
  <si>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</si>
  <si>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</si>
  <si>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</si>
  <si>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</si>
  <si>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</si>
  <si>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</si>
  <si>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</si>
  <si>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</si>
  <si>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</si>
  <si>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</si>
  <si>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</si>
  <si>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</si>
  <si>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</si>
  <si>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</si>
  <si>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</si>
  <si>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</si>
  <si>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</si>
  <si>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</si>
  <si>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</si>
  <si>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</si>
  <si>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</si>
  <si>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</si>
  <si>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</si>
  <si>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</si>
  <si>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</si>
  <si>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</si>
  <si>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</si>
  <si>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</si>
  <si>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</si>
  <si>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</si>
  <si>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</si>
  <si>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</si>
  <si>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</si>
  <si>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</si>
  <si>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</si>
  <si>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</si>
  <si>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</si>
  <si>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</si>
  <si>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</si>
  <si>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</si>
  <si>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</si>
  <si>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</si>
  <si>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</si>
  <si>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</si>
  <si>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</si>
  <si>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</si>
  <si>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</si>
  <si>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</si>
  <si>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</si>
  <si>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</si>
  <si>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</si>
  <si>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</si>
  <si>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</si>
  <si>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</si>
  <si>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</si>
  <si>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</si>
  <si>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</si>
  <si>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</si>
  <si>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</si>
  <si>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</si>
  <si>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</si>
  <si>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</si>
  <si>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</si>
  <si>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</si>
  <si>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</si>
  <si>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</si>
  <si>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</si>
  <si>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</si>
  <si>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</si>
  <si>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</si>
  <si>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</si>
  <si>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</si>
  <si>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</si>
  <si>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</si>
  <si>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</si>
  <si>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</si>
  <si>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</si>
  <si>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</si>
  <si>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</si>
  <si>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</si>
  <si>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</si>
  <si>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</si>
  <si>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</si>
  <si>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</si>
  <si>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</si>
  <si>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</si>
  <si>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</si>
  <si>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</si>
  <si>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</si>
  <si>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</si>
  <si>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</si>
  <si>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</si>
  <si>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</si>
  <si>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</si>
  <si>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</si>
  <si>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</si>
  <si>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</si>
  <si>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</si>
  <si>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</si>
  <si>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</si>
  <si>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</si>
  <si>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</si>
  <si>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</si>
  <si>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</si>
  <si>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</si>
  <si>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</si>
  <si>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</si>
  <si>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</si>
  <si>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</si>
  <si>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</si>
  <si>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</si>
  <si>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</si>
  <si>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</si>
  <si>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</si>
  <si>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</si>
  <si>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</si>
  <si>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</si>
  <si>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</si>
  <si>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</si>
  <si>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</si>
  <si>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</si>
  <si>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</si>
  <si>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</si>
  <si>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</si>
  <si>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</si>
  <si>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</si>
  <si>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</si>
  <si>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</si>
  <si>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</si>
  <si>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</si>
  <si>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</si>
  <si>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</si>
  <si>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</si>
  <si>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</si>
  <si>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</si>
  <si>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</si>
  <si>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</si>
  <si>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</si>
  <si>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</si>
  <si>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</si>
  <si>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</si>
  <si>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</si>
  <si>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</si>
  <si>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</si>
  <si>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</si>
  <si>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</si>
  <si>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</si>
  <si>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</si>
  <si>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</si>
  <si>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</si>
  <si>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</si>
  <si>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</si>
  <si>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</si>
  <si>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</si>
  <si>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</si>
  <si>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</si>
  <si>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</si>
  <si>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</si>
  <si>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</si>
  <si>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</si>
  <si>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</si>
  <si>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</si>
  <si>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</si>
  <si>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</si>
  <si>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</si>
  <si>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</si>
  <si>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</si>
  <si>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</si>
  <si>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</si>
  <si>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</si>
  <si>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</si>
  <si>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</si>
  <si>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</si>
  <si>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</si>
  <si>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</si>
  <si>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</si>
  <si>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</si>
  <si>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</si>
  <si>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</si>
  <si>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</si>
  <si>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</si>
  <si>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</si>
  <si>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</si>
  <si>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</si>
  <si>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</si>
  <si>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</si>
  <si>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</si>
  <si>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</si>
  <si>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</si>
  <si>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</si>
  <si>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</si>
  <si>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</si>
  <si>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</si>
  <si>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</si>
  <si>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</si>
  <si>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</si>
  <si>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</si>
  <si>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</si>
  <si>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</si>
  <si>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</si>
  <si>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</si>
  <si>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</si>
  <si>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</si>
  <si>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</si>
  <si>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</si>
  <si>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</si>
  <si>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</si>
  <si>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</si>
  <si>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</si>
  <si>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</si>
  <si>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</si>
  <si>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</si>
  <si>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</si>
  <si>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</si>
  <si>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</si>
  <si>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</si>
  <si>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</si>
  <si>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</si>
  <si>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</si>
  <si>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</si>
  <si>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</si>
  <si>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</si>
  <si>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</si>
  <si>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</si>
  <si>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</si>
  <si>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</si>
  <si>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</si>
  <si>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</si>
  <si>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</si>
  <si>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</si>
  <si>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</si>
  <si>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</si>
  <si>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</si>
  <si>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</si>
  <si>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</si>
  <si>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</si>
  <si>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</si>
  <si>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</si>
  <si>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</si>
  <si>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</si>
  <si>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</si>
  <si>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</si>
  <si>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</si>
  <si>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</si>
  <si>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</si>
  <si>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</si>
  <si>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</si>
  <si>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</si>
  <si>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</si>
  <si>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</si>
  <si>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</si>
  <si>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</si>
  <si>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</si>
  <si>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</si>
  <si>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</si>
  <si>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</si>
  <si>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</si>
  <si>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</si>
  <si>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</si>
  <si>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</si>
  <si>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</si>
  <si>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</si>
  <si>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</si>
  <si>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</si>
  <si>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</si>
  <si>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</si>
  <si>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</si>
  <si>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</si>
  <si>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</si>
  <si>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</si>
  <si>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</si>
  <si>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</si>
  <si>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</si>
  <si>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</si>
  <si>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</si>
  <si>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</si>
  <si>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</si>
  <si>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</si>
  <si>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</si>
  <si>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</si>
  <si>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</si>
  <si>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</si>
  <si>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</si>
  <si>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</si>
  <si>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</si>
  <si>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</si>
  <si>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</si>
  <si>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</si>
  <si>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</si>
  <si>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</si>
  <si>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</si>
  <si>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</si>
  <si>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</si>
  <si>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</si>
  <si>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</si>
  <si>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</si>
  <si>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</si>
  <si>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</si>
  <si>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</si>
  <si>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</si>
  <si>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</si>
  <si>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</si>
  <si>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</si>
  <si>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</si>
  <si>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</si>
  <si>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</si>
  <si>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</si>
  <si>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</si>
  <si>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</si>
  <si>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</si>
  <si>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</si>
  <si>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</si>
  <si>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</si>
  <si>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</si>
  <si>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</si>
  <si>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</si>
  <si>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</si>
  <si>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</si>
  <si>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</si>
  <si>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</si>
  <si>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</si>
  <si>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</si>
  <si>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</si>
  <si>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</si>
  <si>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</si>
  <si>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</si>
  <si>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</si>
  <si>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</si>
  <si>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</si>
  <si>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</si>
  <si>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</si>
  <si>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</si>
  <si>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</si>
  <si>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</si>
  <si>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</si>
  <si>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</si>
  <si>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</si>
  <si>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</si>
  <si>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</si>
  <si>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</si>
  <si>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</si>
  <si>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</si>
  <si>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</si>
  <si>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</si>
  <si>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</si>
  <si>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</si>
  <si>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</si>
  <si>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</si>
  <si>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</si>
  <si>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</si>
  <si>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</si>
  <si>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</si>
  <si>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</si>
  <si>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</si>
  <si>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</si>
  <si>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</si>
  <si>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</si>
  <si>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</si>
  <si>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</si>
  <si>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</si>
  <si>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</si>
  <si>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</si>
  <si>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</si>
  <si>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</si>
  <si>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</si>
  <si>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</si>
  <si>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</si>
  <si>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</si>
  <si>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</si>
  <si>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</si>
  <si>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</si>
  <si>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</si>
  <si>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</si>
  <si>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</si>
  <si>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</si>
  <si>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</si>
  <si>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</si>
  <si>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</si>
  <si>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</si>
  <si>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</si>
  <si>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</si>
  <si>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</si>
  <si>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</si>
  <si>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</si>
  <si>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</si>
  <si>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</si>
  <si>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</si>
  <si>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</si>
  <si>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</si>
  <si>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</si>
  <si>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</si>
  <si>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</si>
  <si>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</si>
  <si>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</si>
  <si>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</si>
  <si>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</si>
  <si>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</si>
  <si>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</si>
  <si>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</si>
  <si>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</si>
  <si>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</si>
  <si>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</si>
  <si>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</si>
  <si>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</si>
  <si>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</si>
  <si>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</si>
  <si>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</si>
  <si>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</si>
  <si>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</si>
  <si>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</si>
  <si>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</si>
  <si>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</si>
  <si>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</si>
  <si>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</si>
  <si>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</si>
  <si>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</si>
  <si>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</si>
  <si>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</si>
  <si>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</si>
  <si>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</si>
  <si>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</si>
  <si>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</si>
  <si>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</si>
  <si>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</si>
  <si>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</si>
  <si>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</si>
  <si>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</si>
  <si>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</si>
  <si>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</si>
  <si>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</si>
  <si>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</si>
  <si>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</si>
  <si>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</si>
  <si>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</si>
  <si>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</si>
  <si>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</si>
  <si>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</si>
  <si>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</si>
  <si>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</si>
  <si>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</si>
  <si>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</si>
  <si>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</si>
  <si>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</si>
  <si>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</si>
  <si>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</si>
  <si>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</si>
  <si>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</si>
  <si>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</si>
  <si>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</si>
  <si>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</si>
  <si>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</si>
  <si>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</si>
  <si>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</si>
  <si>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</si>
  <si>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</si>
  <si>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</si>
  <si>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</si>
  <si>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</si>
  <si>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</si>
  <si>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</si>
  <si>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</si>
  <si>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</si>
  <si>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</si>
  <si>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</si>
  <si>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</si>
  <si>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</si>
  <si>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</si>
  <si>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</si>
  <si>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</si>
  <si>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</si>
  <si>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</si>
  <si>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</si>
  <si>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</si>
  <si>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</si>
  <si>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</si>
  <si>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</si>
  <si>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</si>
  <si>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</si>
  <si>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</si>
  <si>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</si>
  <si>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</si>
  <si>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</si>
  <si>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</si>
  <si>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</si>
  <si>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</si>
  <si>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</si>
  <si>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</si>
  <si>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</si>
  <si>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</si>
  <si>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</si>
  <si>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</si>
  <si>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</si>
  <si>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</si>
  <si>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</si>
  <si>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</si>
  <si>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</si>
  <si>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</si>
  <si>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</si>
  <si>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</si>
  <si>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</si>
  <si>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</si>
  <si>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</si>
  <si>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</si>
  <si>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</si>
  <si>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</si>
  <si>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</si>
  <si>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</si>
  <si>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</si>
  <si>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</si>
  <si>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</si>
  <si>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</si>
  <si>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</si>
  <si>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</si>
  <si>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</si>
  <si>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</si>
  <si>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</si>
  <si>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</si>
  <si>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</si>
  <si>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</si>
  <si>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</si>
  <si>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</si>
  <si>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</si>
  <si>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</si>
  <si>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</si>
  <si>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</si>
  <si>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</si>
  <si>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</si>
  <si>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</si>
  <si>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</si>
  <si>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</si>
  <si>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</si>
  <si>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</si>
  <si>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</si>
  <si>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</si>
  <si>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</si>
  <si>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</si>
  <si>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</si>
  <si>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</si>
  <si>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</si>
  <si>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</si>
  <si>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</si>
  <si>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</si>
  <si>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</si>
  <si>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</si>
  <si>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</si>
  <si>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</si>
  <si>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</si>
  <si>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</si>
  <si>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</si>
  <si>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</si>
  <si>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</si>
  <si>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</si>
  <si>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</si>
  <si>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</si>
  <si>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</si>
  <si>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</si>
  <si>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</si>
  <si>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</si>
  <si>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</si>
  <si>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</si>
  <si>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</si>
  <si>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</si>
  <si>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</si>
  <si>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</si>
  <si>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</si>
  <si>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</si>
  <si>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</si>
  <si>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</si>
  <si>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</si>
  <si>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</si>
  <si>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</si>
  <si>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</si>
  <si>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</si>
  <si>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</si>
  <si>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</si>
  <si>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</si>
  <si>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</si>
  <si>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</si>
  <si>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</si>
  <si>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</si>
  <si>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</si>
  <si>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</si>
  <si>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</si>
  <si>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</si>
  <si>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</si>
  <si>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</si>
  <si>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</si>
  <si>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</si>
  <si>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</si>
  <si>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</si>
  <si>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</si>
  <si>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</si>
  <si>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</si>
  <si>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</si>
  <si>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</si>
  <si>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</si>
  <si>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</si>
  <si>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</si>
  <si>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</si>
  <si>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</si>
  <si>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</si>
  <si>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</si>
  <si>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</si>
  <si>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</si>
  <si>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</si>
  <si>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</si>
  <si>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</si>
  <si>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</si>
  <si>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</si>
  <si>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</si>
  <si>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</si>
  <si>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</si>
  <si>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</si>
  <si>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</si>
  <si>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</si>
  <si>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</si>
  <si>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</si>
  <si>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</si>
  <si>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</si>
  <si>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</si>
  <si>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</si>
  <si>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</si>
  <si>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</si>
  <si>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</si>
  <si>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</si>
  <si>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</si>
  <si>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</si>
  <si>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</si>
  <si>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</si>
  <si>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</si>
  <si>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</si>
  <si>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</si>
  <si>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</si>
  <si>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</si>
  <si>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</si>
  <si>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</si>
  <si>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</si>
  <si>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</si>
  <si>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</si>
  <si>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</si>
  <si>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</si>
  <si>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</si>
  <si>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</si>
  <si>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</si>
  <si>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</si>
  <si>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</si>
  <si>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</si>
  <si>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</si>
  <si>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</si>
  <si>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</si>
  <si>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</si>
  <si>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</si>
  <si>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</si>
  <si>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</si>
  <si>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</si>
  <si>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</si>
  <si>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</si>
  <si>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</si>
  <si>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</si>
  <si>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</si>
  <si>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</si>
  <si>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</si>
  <si>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</si>
  <si>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</si>
  <si>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</si>
  <si>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</si>
  <si>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</si>
  <si>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</si>
  <si>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</si>
  <si>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</si>
  <si>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</si>
  <si>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</si>
  <si>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</si>
  <si>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</si>
  <si>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</si>
  <si>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</si>
  <si>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</si>
  <si>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</si>
  <si>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</si>
  <si>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</si>
  <si>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</si>
  <si>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</si>
  <si>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</si>
  <si>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</si>
  <si>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</si>
  <si>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</si>
  <si>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</si>
  <si>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</si>
  <si>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</si>
  <si>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</si>
  <si>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</si>
  <si>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</si>
  <si>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</si>
  <si>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</si>
  <si>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</si>
  <si>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</si>
  <si>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</si>
  <si>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</si>
  <si>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</si>
  <si>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</si>
  <si>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</si>
  <si>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</si>
  <si>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</si>
  <si>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</si>
  <si>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</si>
  <si>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</si>
  <si>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</si>
  <si>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</si>
  <si>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</si>
  <si>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</si>
  <si>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</si>
  <si>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</si>
  <si>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</si>
  <si>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</si>
  <si>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</si>
  <si>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</si>
  <si>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</si>
  <si>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</si>
  <si>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</si>
  <si>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</si>
  <si>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</si>
  <si>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</si>
  <si>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</si>
  <si>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</si>
  <si>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</si>
  <si>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</si>
  <si>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</si>
  <si>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</si>
  <si>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</si>
  <si>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</si>
  <si>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</si>
  <si>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</si>
  <si>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</si>
  <si>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</si>
  <si>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</si>
  <si>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</si>
  <si>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</si>
  <si>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</si>
  <si>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</si>
  <si>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</si>
  <si>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</si>
  <si>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</si>
  <si>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</si>
  <si>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</si>
  <si>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</si>
  <si>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</si>
  <si>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</si>
  <si>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</si>
  <si>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</si>
  <si>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</si>
  <si>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</si>
  <si>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</si>
  <si>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</si>
  <si>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</si>
  <si>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</si>
  <si>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</si>
  <si>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</si>
  <si>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</si>
  <si>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</si>
  <si>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</si>
  <si>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</si>
  <si>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</si>
  <si>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</si>
  <si>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</si>
  <si>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</si>
  <si>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</si>
  <si>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</si>
  <si>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</si>
  <si>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</si>
  <si>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</si>
  <si>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</si>
  <si>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</si>
  <si>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</si>
  <si>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</si>
  <si>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</si>
  <si>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</si>
  <si>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</si>
  <si>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</si>
  <si>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</si>
  <si>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</si>
  <si>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</si>
  <si>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</si>
  <si>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</si>
  <si>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</si>
  <si>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</si>
  <si>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</si>
  <si>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</si>
  <si>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</si>
  <si>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</si>
  <si>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</si>
  <si>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</si>
  <si>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</si>
  <si>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</si>
  <si>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</si>
  <si>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</si>
  <si>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</si>
  <si>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</si>
  <si>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</si>
  <si>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</si>
  <si>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</si>
  <si>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</si>
  <si>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</si>
  <si>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</si>
  <si>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</si>
  <si>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</si>
  <si>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</si>
  <si>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</si>
  <si>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</si>
  <si>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</si>
  <si>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</si>
  <si>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</si>
  <si>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</si>
  <si>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</si>
  <si>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</si>
  <si>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</si>
  <si>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</si>
  <si>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</si>
  <si>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</si>
  <si>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</si>
  <si>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</si>
  <si>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</si>
  <si>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</si>
  <si>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</si>
  <si>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</si>
  <si>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</si>
  <si>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</si>
  <si>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</si>
  <si>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</si>
  <si>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</si>
  <si>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</si>
  <si>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</si>
  <si>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</si>
  <si>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</si>
  <si>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</si>
  <si>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</si>
  <si>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</si>
  <si>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</si>
  <si>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</si>
  <si>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</si>
  <si>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</si>
  <si>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</si>
  <si>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</si>
  <si>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</si>
  <si>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</si>
  <si>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</si>
  <si>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</si>
  <si>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</si>
  <si>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</si>
  <si>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</si>
  <si>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</si>
  <si>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</si>
  <si>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</si>
  <si>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</si>
  <si>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</si>
  <si>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</si>
  <si>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</si>
  <si>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</si>
  <si>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</si>
  <si>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</si>
  <si>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</si>
  <si>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</si>
  <si>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</si>
  <si>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</si>
  <si>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</si>
  <si>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</si>
  <si>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</si>
  <si>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</si>
  <si>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</si>
  <si>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</si>
  <si>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</si>
  <si>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</si>
  <si>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</si>
  <si>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</si>
  <si>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</si>
  <si>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</si>
  <si>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</si>
  <si>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</si>
  <si>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</si>
  <si>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</si>
  <si>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</si>
  <si>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</si>
  <si>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</si>
  <si>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</si>
  <si>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</si>
  <si>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</si>
  <si>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</si>
  <si>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</si>
  <si>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</si>
  <si>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</si>
  <si>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</si>
  <si>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</si>
  <si>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</si>
  <si>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</si>
  <si>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</si>
  <si>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</si>
  <si>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</si>
  <si>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</si>
  <si>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</si>
  <si>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</si>
  <si>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</si>
  <si>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</si>
  <si>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</si>
  <si>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</si>
  <si>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</si>
  <si>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</si>
  <si>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</si>
  <si>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</si>
  <si>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</si>
  <si>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</si>
  <si>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</si>
  <si>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</si>
  <si>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</si>
  <si>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</si>
  <si>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</si>
  <si>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</si>
  <si>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</si>
  <si>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</si>
  <si>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</si>
  <si>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</si>
  <si>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</si>
  <si>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</si>
  <si>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</si>
  <si>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</si>
  <si>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</si>
  <si>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</si>
  <si>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</si>
  <si>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</si>
  <si>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</si>
  <si>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</si>
  <si>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</si>
  <si>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</si>
  <si>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</si>
  <si>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</si>
  <si>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</si>
  <si>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</si>
  <si>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</si>
  <si>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</si>
  <si>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</si>
  <si>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</si>
  <si>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</si>
  <si>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</si>
  <si>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</si>
  <si>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</si>
  <si>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</si>
  <si>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</si>
  <si>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</si>
  <si>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</si>
  <si>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</si>
  <si>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</si>
  <si>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</si>
  <si>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</si>
  <si>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</si>
  <si>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</si>
  <si>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</si>
  <si>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</si>
  <si>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</si>
  <si>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</si>
  <si>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</si>
  <si>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</si>
  <si>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</si>
  <si>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</si>
  <si>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</si>
  <si>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</si>
  <si>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</si>
  <si>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</si>
  <si>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</si>
  <si>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</si>
  <si>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</si>
  <si>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</si>
  <si>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</si>
  <si>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</si>
  <si>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</si>
  <si>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</si>
  <si>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</si>
  <si>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</si>
  <si>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</si>
  <si>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</si>
  <si>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</si>
  <si>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</si>
  <si>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</si>
  <si>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</si>
  <si>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</si>
  <si>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</si>
  <si>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</si>
  <si>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</si>
  <si>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</si>
  <si>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</si>
  <si>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</si>
  <si>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</si>
  <si>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</si>
  <si>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</si>
  <si>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</si>
  <si>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</si>
  <si>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</si>
  <si>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</si>
  <si>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</si>
  <si>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</si>
  <si>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</si>
  <si>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</si>
  <si>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</si>
  <si>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</si>
  <si>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</si>
  <si>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</si>
  <si>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</si>
  <si>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</si>
  <si>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</si>
  <si>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</si>
  <si>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</si>
  <si>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</si>
  <si>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</si>
  <si>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</si>
  <si>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</si>
  <si>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</si>
  <si>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</si>
  <si>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</si>
  <si>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</si>
  <si>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</si>
  <si>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</si>
  <si>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</si>
  <si>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</si>
  <si>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</si>
  <si>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</si>
  <si>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</si>
  <si>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</si>
  <si>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</si>
  <si>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</si>
  <si>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</si>
  <si>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</si>
  <si>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</si>
  <si>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</si>
  <si>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</si>
  <si>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</si>
  <si>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</si>
  <si>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</si>
  <si>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</si>
  <si>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</si>
  <si>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</si>
  <si>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</si>
  <si>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</si>
  <si>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</si>
  <si>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</si>
  <si>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</si>
  <si>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</si>
  <si>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</si>
  <si>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</si>
  <si>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</si>
  <si>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</si>
  <si>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</si>
  <si>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</si>
  <si>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</si>
  <si>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</si>
  <si>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</si>
  <si>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</si>
  <si>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</si>
  <si>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</si>
  <si>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</si>
  <si>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</si>
  <si>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</si>
  <si>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</si>
  <si>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</si>
  <si>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</si>
  <si>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</si>
  <si>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</si>
  <si>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</si>
  <si>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</si>
  <si>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</si>
  <si>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</si>
  <si>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</si>
  <si>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</si>
  <si>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</si>
  <si>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</si>
  <si>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</si>
  <si>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</si>
  <si>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</si>
  <si>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</si>
  <si>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</si>
  <si>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</si>
  <si>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</si>
  <si>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</si>
  <si>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</si>
  <si>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</si>
  <si>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</si>
  <si>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</si>
  <si>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</si>
  <si>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</si>
  <si>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</si>
  <si>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</si>
  <si>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</si>
  <si>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</si>
  <si>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</si>
  <si>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</si>
  <si>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</si>
  <si>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</si>
  <si>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</si>
  <si>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</si>
  <si>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</si>
  <si>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</si>
  <si>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</si>
  <si>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</si>
  <si>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</si>
  <si>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</si>
  <si>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</si>
  <si>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</si>
  <si>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</si>
  <si>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</si>
  <si>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</si>
  <si>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</si>
  <si>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</si>
  <si>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</si>
  <si>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</si>
  <si>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</si>
  <si>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</si>
  <si>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</si>
  <si>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</si>
  <si>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</si>
  <si>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</si>
  <si>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</si>
  <si>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</si>
  <si>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</si>
  <si>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</si>
  <si>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</si>
  <si>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</si>
  <si>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</si>
  <si>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</si>
  <si>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</si>
  <si>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</si>
  <si>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</si>
  <si>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</si>
  <si>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</si>
  <si>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</si>
  <si>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</si>
  <si>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</si>
  <si>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</si>
  <si>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</si>
  <si>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</si>
  <si>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</si>
  <si>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</si>
  <si>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</si>
  <si>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</si>
  <si>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</si>
  <si>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</si>
  <si>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</si>
  <si>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</si>
  <si>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</si>
  <si>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</si>
  <si>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</si>
  <si>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</si>
  <si>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</si>
  <si>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</si>
  <si>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</si>
  <si>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</si>
  <si>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</si>
  <si>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</si>
  <si>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</si>
  <si>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</si>
  <si>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</si>
  <si>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</si>
  <si>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</si>
  <si>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</si>
  <si>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</si>
  <si>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</si>
  <si>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</si>
  <si>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</si>
  <si>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</si>
  <si>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</si>
  <si>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</si>
  <si>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</si>
  <si>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</si>
  <si>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</si>
  <si>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</si>
  <si>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</si>
  <si>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</si>
  <si>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</si>
  <si>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</si>
  <si>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</si>
  <si>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</si>
  <si>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</si>
  <si>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</si>
  <si>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</si>
  <si>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</si>
  <si>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</si>
  <si>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</si>
  <si>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</si>
  <si>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</si>
  <si>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</si>
  <si>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</si>
  <si>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</si>
  <si>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</si>
  <si>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</si>
  <si>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</si>
  <si>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</si>
  <si>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</si>
  <si>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</si>
  <si>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</si>
  <si>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</si>
  <si>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</si>
  <si>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</si>
  <si>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</si>
  <si>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</si>
  <si>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</si>
  <si>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</si>
  <si>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</si>
  <si>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</si>
  <si>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</si>
  <si>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</si>
  <si>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</si>
  <si>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</si>
  <si>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</si>
  <si>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</si>
  <si>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</si>
  <si>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</si>
  <si>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</si>
  <si>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</si>
  <si>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</si>
  <si>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</si>
  <si>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</si>
  <si>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</si>
  <si>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</si>
  <si>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</si>
  <si>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</si>
  <si>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</si>
  <si>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</si>
  <si>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</si>
  <si>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</si>
  <si>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</si>
  <si>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</si>
  <si>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</si>
  <si>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</si>
  <si>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</si>
  <si>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</si>
  <si>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</si>
  <si>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</si>
  <si>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</si>
  <si>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</si>
  <si>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</si>
  <si>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</si>
  <si>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</si>
  <si>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</si>
  <si>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</si>
  <si>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</si>
  <si>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</si>
  <si>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</si>
  <si>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</si>
  <si>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</si>
  <si>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</si>
  <si>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</si>
  <si>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</si>
  <si>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</si>
  <si>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</si>
  <si>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</si>
  <si>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</si>
  <si>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</si>
  <si>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</si>
  <si>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</si>
  <si>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</si>
  <si>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</si>
  <si>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</si>
  <si>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</si>
  <si>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</si>
  <si>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</si>
  <si>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</si>
  <si>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</si>
  <si>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</si>
  <si>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</si>
  <si>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</si>
  <si>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</si>
  <si>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</si>
  <si>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</si>
  <si>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</si>
  <si>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</si>
  <si>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</si>
  <si>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</si>
  <si>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</si>
  <si>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</si>
  <si>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</si>
  <si>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</si>
  <si>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</si>
  <si>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</si>
  <si>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</si>
  <si>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</si>
  <si>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</si>
  <si>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</si>
  <si>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</si>
  <si>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</si>
  <si>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</si>
  <si>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</si>
  <si>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</si>
  <si>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</si>
  <si>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</si>
  <si>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</si>
  <si>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</si>
  <si>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</si>
  <si>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</si>
  <si>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</si>
  <si>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</si>
  <si>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</si>
  <si>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</si>
  <si>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</si>
  <si>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</si>
  <si>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</si>
  <si>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</si>
  <si>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</si>
  <si>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</si>
  <si>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</si>
  <si>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</si>
  <si>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</si>
  <si>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</si>
  <si>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</si>
  <si>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</si>
  <si>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</si>
  <si>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</si>
  <si>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</si>
  <si>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</si>
  <si>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</si>
  <si>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</si>
  <si>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</si>
  <si>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</si>
  <si>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</si>
  <si>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</si>
  <si>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</si>
  <si>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</si>
  <si>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</si>
  <si>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</si>
  <si>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</si>
  <si>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</si>
  <si>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</si>
  <si>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</si>
  <si>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</si>
  <si>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</si>
  <si>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</si>
  <si>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</si>
  <si>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</si>
  <si>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</si>
  <si>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</si>
  <si>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</si>
  <si>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</si>
  <si>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</si>
  <si>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</si>
  <si>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</si>
  <si>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</si>
  <si>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</si>
  <si>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</si>
  <si>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</si>
  <si>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</si>
  <si>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</si>
  <si>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</si>
  <si>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</si>
  <si>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</si>
  <si>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</si>
  <si>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</si>
  <si>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</si>
  <si>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</si>
  <si>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</si>
  <si>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</si>
  <si>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</si>
  <si>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</si>
  <si>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</si>
  <si>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</si>
  <si>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</si>
  <si>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</si>
  <si>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</si>
  <si>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</si>
  <si>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</si>
  <si>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</si>
  <si>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</si>
  <si>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</si>
  <si>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</si>
  <si>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</si>
  <si>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</si>
  <si>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</si>
  <si>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</si>
  <si>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</si>
  <si>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</si>
  <si>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</si>
  <si>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</si>
  <si>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</si>
  <si>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</si>
  <si>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</si>
  <si>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</si>
  <si>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</si>
  <si>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</si>
  <si>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</si>
  <si>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</si>
  <si>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</si>
  <si>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</si>
  <si>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</si>
  <si>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</si>
  <si>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</si>
  <si>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</si>
  <si>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</si>
  <si>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</si>
  <si>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</si>
  <si>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</si>
  <si>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</si>
  <si>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</si>
  <si>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</si>
  <si>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</si>
  <si>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</si>
  <si>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</si>
  <si>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</si>
  <si>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</si>
  <si>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</si>
  <si>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</si>
  <si>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</si>
  <si>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</si>
  <si>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</si>
  <si>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</si>
  <si>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</si>
  <si>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</si>
  <si>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</si>
  <si>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</si>
  <si>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</si>
  <si>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</si>
  <si>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</si>
  <si>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</si>
  <si>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</si>
  <si>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</si>
  <si>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</si>
  <si>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</si>
  <si>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</si>
  <si>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</si>
  <si>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</si>
  <si>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</si>
  <si>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</si>
  <si>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</si>
  <si>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</si>
  <si>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</si>
  <si>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</si>
  <si>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</si>
  <si>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</si>
  <si>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</si>
  <si>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</si>
  <si>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</si>
  <si>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</si>
  <si>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</si>
  <si>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</si>
  <si>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</si>
  <si>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</si>
  <si>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</si>
  <si>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</si>
  <si>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</si>
  <si>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</si>
  <si>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</si>
  <si>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</si>
  <si>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</si>
  <si>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</si>
  <si>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</si>
  <si>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</si>
  <si>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</si>
  <si>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</si>
  <si>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</si>
  <si>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</si>
  <si>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</si>
  <si>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</si>
  <si>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</si>
  <si>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</si>
  <si>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</si>
  <si>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</si>
  <si>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</si>
  <si>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</si>
  <si>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</si>
  <si>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</si>
  <si>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</si>
  <si>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</si>
  <si>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</si>
  <si>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</si>
  <si>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</si>
  <si>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</si>
  <si>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</si>
  <si>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</si>
  <si>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</si>
  <si>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</si>
  <si>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</si>
  <si>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</si>
  <si>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</si>
  <si>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</si>
  <si>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</si>
  <si>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</si>
  <si>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</si>
  <si>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</si>
  <si>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</si>
  <si>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</si>
  <si>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</si>
  <si>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</si>
  <si>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</si>
  <si>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</si>
  <si>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</si>
  <si>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</si>
  <si>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</si>
  <si>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</si>
  <si>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</si>
  <si>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</si>
  <si>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</si>
  <si>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</si>
  <si>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</si>
  <si>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</si>
  <si>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</si>
  <si>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</si>
  <si>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</si>
  <si>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</si>
  <si>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</si>
  <si>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</si>
  <si>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</si>
  <si>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</si>
  <si>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</si>
  <si>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</si>
  <si>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</si>
  <si>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</si>
  <si>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</si>
  <si>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</si>
  <si>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</si>
  <si>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</si>
  <si>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</si>
  <si>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</si>
  <si>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</si>
  <si>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</si>
  <si>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</si>
  <si>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</si>
  <si>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</si>
  <si>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</si>
  <si>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</si>
  <si>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</si>
  <si>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</si>
  <si>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</si>
  <si>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</si>
  <si>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</si>
  <si>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</si>
  <si>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</si>
  <si>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</si>
  <si>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</si>
  <si>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</si>
  <si>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</si>
  <si>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</si>
  <si>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</si>
  <si>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</si>
  <si>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</si>
  <si>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</si>
  <si>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</si>
  <si>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</si>
  <si>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</si>
  <si>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</si>
  <si>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</si>
  <si>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</si>
  <si>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</si>
  <si>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</si>
  <si>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</si>
  <si>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</si>
  <si>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</si>
  <si>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</si>
  <si>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</si>
  <si>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</si>
  <si>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</si>
  <si>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</si>
  <si>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</si>
  <si>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</si>
  <si>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</si>
  <si>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</si>
  <si>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</si>
  <si>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</si>
  <si>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</si>
  <si>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</si>
  <si>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</si>
  <si>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</si>
  <si>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</si>
  <si>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</si>
  <si>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</si>
  <si>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</si>
  <si>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</si>
  <si>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</si>
  <si>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</si>
  <si>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</si>
  <si>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</si>
  <si>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</si>
  <si>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</si>
  <si>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</si>
  <si>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</si>
  <si>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</si>
  <si>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</si>
  <si>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</si>
  <si>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</si>
  <si>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</si>
  <si>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</si>
  <si>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</si>
  <si>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</si>
  <si>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</si>
  <si>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</si>
  <si>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</si>
  <si>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</si>
  <si>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</si>
  <si>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</si>
  <si>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</si>
  <si>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</si>
  <si>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</si>
  <si>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</si>
  <si>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</si>
  <si>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</si>
  <si>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</si>
  <si>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</si>
  <si>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</si>
  <si>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</si>
  <si>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</si>
  <si>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</si>
  <si>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</si>
  <si>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</si>
  <si>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</si>
  <si>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</si>
  <si>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</si>
  <si>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</si>
  <si>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</si>
  <si>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</si>
  <si>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</si>
  <si>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</si>
  <si>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</si>
  <si>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</si>
  <si>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</si>
  <si>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</si>
  <si>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</si>
  <si>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</si>
  <si>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</si>
  <si>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</si>
  <si>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</si>
  <si>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</si>
  <si>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</si>
  <si>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</si>
  <si>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</si>
  <si>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</si>
  <si>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</si>
  <si>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</si>
  <si>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</si>
  <si>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</si>
  <si>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</si>
  <si>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</si>
  <si>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</si>
  <si>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</si>
  <si>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</si>
  <si>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</si>
  <si>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</si>
  <si>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</si>
  <si>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</si>
  <si>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</si>
  <si>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</si>
  <si>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</si>
  <si>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</si>
  <si>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</si>
  <si>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</si>
  <si>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</si>
  <si>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</si>
  <si>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</si>
  <si>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</si>
  <si>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</si>
  <si>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</si>
  <si>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</si>
  <si>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</si>
  <si>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</si>
  <si>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</si>
  <si>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</si>
  <si>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</si>
  <si>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</si>
  <si>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</si>
  <si>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</si>
  <si>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</si>
  <si>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</si>
  <si>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</si>
  <si>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</si>
  <si>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</si>
  <si>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</si>
  <si>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</si>
  <si>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</si>
  <si>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</si>
  <si>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</si>
  <si>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</si>
  <si>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</si>
  <si>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</si>
  <si>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</si>
  <si>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</si>
  <si>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</si>
  <si>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</si>
  <si>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</si>
  <si>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</si>
  <si>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</si>
  <si>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</si>
  <si>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</si>
  <si>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</si>
  <si>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</si>
  <si>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</si>
  <si>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</si>
  <si>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</si>
  <si>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</si>
  <si>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</si>
  <si>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</si>
  <si>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</si>
  <si>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</si>
  <si>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</si>
  <si>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</si>
  <si>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</si>
  <si>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</si>
  <si>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</si>
  <si>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</si>
  <si>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</si>
  <si>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</si>
  <si>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</si>
  <si>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</si>
  <si>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</si>
  <si>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</si>
  <si>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</si>
  <si>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</si>
  <si>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</si>
  <si>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</si>
  <si>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</si>
  <si>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</si>
  <si>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</si>
  <si>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</si>
  <si>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</si>
  <si>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</si>
  <si>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</si>
  <si>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</si>
  <si>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</si>
  <si>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</si>
  <si>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</si>
  <si>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</si>
  <si>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</si>
  <si>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</si>
  <si>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</si>
  <si>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</si>
  <si>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</si>
  <si>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</si>
  <si>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</si>
  <si>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</si>
  <si>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</si>
  <si>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</si>
  <si>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</si>
  <si>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</si>
  <si>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</si>
  <si>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</si>
  <si>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</si>
  <si>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</si>
  <si>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</si>
  <si>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</si>
  <si>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</si>
  <si>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</si>
  <si>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</si>
  <si>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</si>
  <si>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</si>
  <si>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</si>
  <si>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</si>
  <si>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</si>
  <si>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</si>
  <si>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</si>
  <si>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</si>
  <si>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</si>
  <si>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</si>
  <si>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</si>
  <si>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</si>
  <si>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</si>
  <si>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</si>
  <si>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</si>
  <si>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</si>
  <si>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</si>
  <si>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</si>
  <si>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</si>
  <si>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</si>
  <si>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</si>
  <si>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</si>
  <si>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</si>
  <si>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</si>
  <si>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</si>
  <si>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</si>
  <si>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</si>
  <si>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</si>
  <si>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</si>
  <si>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</si>
  <si>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</si>
  <si>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</si>
  <si>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</si>
  <si>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</si>
  <si>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</si>
  <si>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</si>
  <si>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</si>
  <si>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</si>
  <si>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</si>
  <si>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</si>
  <si>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</si>
  <si>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</si>
  <si>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</si>
  <si>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</si>
  <si>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</si>
  <si>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</si>
  <si>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</si>
  <si>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</si>
  <si>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</si>
  <si>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</si>
  <si>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</si>
  <si>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</si>
  <si>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</si>
  <si>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</si>
  <si>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</si>
  <si>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</si>
  <si>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</si>
  <si>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</si>
  <si>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</si>
  <si>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</si>
  <si>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</si>
  <si>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</si>
  <si>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</si>
  <si>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</si>
  <si>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</si>
  <si>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</si>
  <si>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</si>
  <si>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</si>
  <si>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</si>
  <si>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</si>
  <si>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</si>
  <si>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</si>
  <si>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</si>
  <si>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</si>
  <si>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</si>
  <si>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</si>
  <si>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</si>
  <si>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</si>
  <si>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</si>
  <si>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</si>
  <si>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</si>
  <si>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</si>
  <si>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</si>
  <si>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</si>
  <si>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</si>
  <si>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</si>
  <si>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</si>
  <si>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</si>
  <si>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</si>
  <si>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</si>
  <si>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</si>
  <si>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</si>
  <si>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</si>
  <si>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</si>
  <si>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</si>
  <si>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</si>
  <si>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</si>
  <si>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</si>
  <si>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</si>
  <si>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</si>
  <si>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</si>
  <si>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</si>
  <si>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</si>
  <si>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</si>
  <si>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</si>
  <si>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</si>
  <si>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</si>
  <si>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</si>
  <si>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</si>
  <si>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</si>
  <si>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</si>
  <si>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</si>
  <si>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</si>
  <si>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</si>
  <si>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</si>
  <si>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</si>
  <si>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</si>
  <si>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</si>
  <si>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</si>
  <si>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</si>
  <si>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</si>
  <si>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</si>
  <si>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</si>
  <si>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</si>
  <si>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</si>
  <si>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</si>
  <si>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</si>
  <si>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</si>
  <si>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</si>
  <si>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</si>
  <si>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</si>
  <si>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</si>
  <si>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</si>
  <si>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</si>
  <si>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</si>
  <si>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</si>
  <si>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</si>
  <si>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</si>
  <si>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</si>
  <si>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</si>
  <si>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</si>
  <si>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</si>
  <si>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</si>
  <si>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</si>
  <si>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</si>
  <si>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</si>
  <si>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</si>
  <si>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</si>
  <si>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</si>
  <si>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</si>
  <si>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</si>
  <si>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</si>
  <si>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</si>
  <si>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</si>
  <si>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</si>
  <si>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</si>
  <si>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</si>
  <si>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</si>
  <si>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</si>
  <si>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</si>
  <si>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</si>
  <si>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</si>
  <si>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</si>
  <si>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</si>
  <si>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</si>
  <si>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</si>
  <si>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</si>
  <si>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</si>
  <si>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</si>
  <si>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</si>
  <si>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</si>
  <si>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</si>
  <si>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</si>
  <si>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</si>
  <si>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</si>
  <si>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</si>
  <si>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</si>
  <si>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</si>
  <si>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</si>
  <si>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</si>
  <si>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</si>
  <si>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</si>
  <si>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</si>
  <si>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</si>
  <si>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</si>
  <si>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</si>
  <si>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</si>
  <si>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</si>
  <si>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</si>
  <si>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</si>
  <si>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</si>
  <si>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</si>
  <si>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</si>
  <si>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</si>
  <si>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</si>
  <si>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</si>
  <si>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</si>
  <si>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</si>
  <si>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</si>
  <si>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</si>
  <si>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</si>
  <si>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</si>
  <si>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</si>
  <si>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</si>
  <si>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</si>
  <si>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</si>
  <si>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</si>
  <si>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</si>
  <si>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</si>
  <si>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</si>
  <si>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</si>
  <si>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</si>
  <si>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</si>
  <si>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</si>
  <si>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</si>
  <si>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</si>
  <si>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</si>
  <si>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</si>
  <si>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</si>
  <si>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</si>
  <si>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</si>
  <si>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</si>
  <si>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</si>
  <si>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</si>
  <si>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</si>
  <si>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</si>
  <si>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</si>
  <si>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</si>
  <si>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</si>
  <si>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</si>
  <si>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</si>
  <si>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</si>
  <si>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</si>
  <si>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</si>
  <si>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</si>
  <si>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</si>
  <si>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</si>
  <si>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</si>
  <si>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</si>
  <si>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</si>
  <si>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</si>
  <si>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</si>
  <si>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</si>
  <si>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</si>
  <si>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</si>
  <si>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</si>
  <si>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</si>
  <si>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</si>
  <si>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</si>
  <si>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</si>
  <si>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</si>
  <si>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</si>
  <si>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</si>
  <si>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</si>
  <si>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</si>
  <si>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</si>
  <si>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</si>
  <si>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</si>
  <si>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</si>
  <si>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</si>
  <si>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</si>
  <si>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</si>
  <si>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</si>
  <si>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</si>
  <si>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</si>
  <si>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</si>
  <si>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</si>
  <si>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</si>
  <si>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</si>
  <si>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</si>
  <si>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</si>
  <si>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</si>
  <si>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</si>
  <si>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</si>
  <si>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</si>
  <si>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</si>
  <si>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</si>
  <si>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</si>
  <si>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</si>
  <si>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</si>
  <si>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</si>
  <si>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</si>
  <si>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</si>
  <si>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</si>
  <si>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</si>
  <si>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</si>
  <si>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</si>
  <si>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</si>
  <si>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</si>
  <si>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</si>
  <si>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</si>
  <si>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</si>
  <si>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</si>
  <si>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</si>
  <si>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</si>
  <si>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</si>
  <si>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</si>
  <si>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</si>
  <si>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</si>
  <si>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</si>
  <si>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</si>
  <si>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</si>
  <si>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</si>
  <si>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</si>
  <si>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</si>
  <si>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</si>
  <si>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</si>
  <si>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</si>
  <si>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</si>
  <si>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</si>
  <si>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</si>
  <si>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</si>
  <si>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</si>
  <si>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</si>
  <si>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</si>
  <si>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</si>
  <si>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</si>
  <si>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</si>
  <si>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</si>
  <si>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</si>
  <si>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</si>
  <si>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</si>
  <si>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</si>
  <si>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</si>
  <si>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</si>
  <si>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</si>
  <si>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</si>
  <si>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</si>
  <si>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</si>
  <si>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</si>
  <si>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</si>
  <si>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</si>
  <si>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</si>
  <si>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</si>
  <si>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</si>
  <si>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</si>
  <si>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</si>
  <si>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</si>
  <si>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</si>
  <si>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</si>
  <si>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</si>
  <si>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</si>
  <si>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</si>
  <si>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</si>
  <si>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</si>
  <si>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</si>
  <si>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</si>
  <si>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</si>
  <si>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</si>
  <si>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</si>
  <si>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</si>
  <si>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</si>
  <si>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</si>
  <si>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</si>
  <si>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</si>
  <si>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</si>
  <si>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</si>
  <si>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</si>
  <si>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</si>
  <si>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</si>
  <si>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</si>
  <si>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</si>
  <si>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</si>
  <si>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</si>
  <si>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</si>
  <si>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</si>
  <si>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</si>
  <si>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</si>
  <si>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</si>
  <si>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</si>
  <si>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</si>
  <si>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</si>
  <si>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</si>
  <si>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</si>
  <si>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</si>
  <si>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</si>
  <si>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</si>
  <si>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</si>
  <si>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</si>
  <si>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</si>
  <si>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</si>
  <si>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</si>
  <si>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</si>
  <si>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</si>
  <si>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</si>
  <si>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</si>
  <si>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</si>
  <si>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</si>
  <si>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</si>
  <si>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</si>
  <si>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</si>
  <si>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</si>
  <si>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</si>
  <si>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</si>
  <si>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</si>
  <si>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</si>
  <si>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</si>
  <si>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</si>
  <si>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</si>
  <si>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</si>
  <si>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</si>
  <si>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</si>
  <si>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</si>
  <si>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</si>
  <si>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</si>
  <si>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</si>
  <si>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</si>
  <si>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</si>
  <si>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</si>
  <si>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</si>
  <si>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</si>
  <si>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</si>
  <si>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</si>
  <si>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</si>
  <si>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</si>
  <si>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</si>
  <si>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</si>
  <si>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</si>
  <si>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</si>
  <si>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</si>
  <si>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</si>
  <si>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</si>
  <si>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</si>
  <si>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</si>
  <si>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</si>
  <si>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</si>
  <si>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</si>
  <si>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</si>
  <si>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</si>
  <si>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</si>
  <si>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</si>
  <si>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</si>
  <si>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</si>
  <si>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</si>
  <si>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</si>
  <si>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</si>
  <si>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</si>
  <si>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</si>
  <si>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</si>
  <si>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</si>
  <si>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</si>
  <si>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</si>
  <si>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</si>
  <si>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</si>
  <si>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</si>
  <si>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</si>
  <si>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</si>
  <si>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</si>
  <si>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</si>
  <si>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</si>
  <si>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</si>
  <si>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</si>
  <si>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</si>
  <si>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</si>
  <si>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</si>
  <si>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</si>
  <si>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</si>
  <si>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</si>
  <si>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</si>
  <si>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</si>
  <si>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</si>
  <si>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</si>
  <si>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</si>
  <si>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</si>
  <si>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</si>
  <si>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</si>
  <si>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</si>
  <si>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</si>
  <si>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</si>
  <si>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</si>
  <si>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</si>
  <si>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</si>
  <si>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</si>
  <si>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</si>
  <si>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</si>
  <si>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</si>
  <si>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</si>
  <si>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</si>
  <si>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</si>
  <si>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</si>
  <si>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</si>
  <si>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</si>
  <si>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</si>
  <si>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</si>
  <si>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</si>
  <si>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</si>
  <si>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</si>
  <si>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</si>
  <si>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</si>
  <si>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</si>
  <si>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</si>
  <si>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</si>
  <si>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</si>
  <si>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</si>
  <si>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</si>
  <si>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</si>
  <si>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</si>
  <si>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</si>
  <si>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</si>
  <si>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</si>
  <si>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</si>
  <si>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</si>
  <si>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</si>
  <si>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</si>
  <si>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</si>
  <si>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</si>
  <si>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</si>
  <si>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</si>
  <si>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</si>
  <si>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</si>
  <si>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</si>
  <si>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</si>
  <si>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</si>
  <si>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</si>
  <si>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</si>
  <si>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</si>
  <si>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</si>
  <si>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</si>
  <si>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</si>
  <si>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</si>
  <si>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</si>
  <si>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</si>
  <si>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</si>
  <si>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</si>
  <si>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</si>
  <si>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</si>
  <si>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</si>
  <si>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</si>
  <si>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</si>
  <si>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</si>
  <si>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</si>
  <si>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</si>
  <si>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</si>
  <si>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</si>
  <si>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</si>
  <si>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</si>
  <si>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</si>
  <si>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</si>
  <si>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</si>
  <si>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</si>
  <si>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</si>
  <si>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</si>
  <si>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</si>
  <si>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</si>
  <si>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</si>
  <si>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</si>
  <si>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</si>
  <si>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</si>
  <si>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</si>
  <si>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</si>
  <si>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</si>
  <si>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</si>
  <si>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</si>
  <si>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</si>
  <si>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</si>
  <si>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</si>
  <si>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</si>
  <si>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</si>
  <si>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</si>
  <si>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</si>
  <si>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</si>
  <si>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</si>
  <si>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</si>
  <si>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</si>
  <si>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</si>
  <si>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</si>
  <si>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</si>
  <si>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</si>
  <si>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</si>
  <si>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</si>
  <si>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</si>
  <si>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</si>
  <si>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</si>
  <si>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</si>
  <si>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</si>
  <si>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</si>
  <si>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</si>
  <si>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</si>
  <si>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</si>
  <si>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</si>
  <si>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</si>
  <si>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</si>
  <si>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</si>
  <si>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</si>
  <si>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</si>
  <si>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</si>
  <si>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</si>
  <si>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</si>
  <si>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</si>
  <si>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</si>
  <si>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</si>
  <si>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</si>
  <si>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</si>
  <si>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</si>
  <si>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</si>
  <si>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</si>
  <si>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</si>
  <si>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</si>
  <si>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</si>
  <si>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</si>
  <si>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</si>
  <si>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</si>
  <si>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</si>
  <si>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</si>
  <si>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</si>
  <si>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</si>
  <si>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</si>
  <si>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</si>
  <si>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</si>
  <si>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</si>
  <si>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</si>
  <si>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</si>
  <si>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</si>
  <si>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</si>
  <si>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</si>
  <si>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</si>
  <si>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</si>
  <si>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</si>
  <si>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</si>
  <si>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</si>
  <si>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</si>
  <si>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</si>
  <si>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</si>
  <si>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</si>
  <si>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</si>
  <si>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</si>
  <si>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</si>
  <si>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</si>
  <si>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</si>
  <si>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</si>
  <si>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</si>
  <si>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</si>
  <si>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</si>
  <si>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</si>
  <si>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</si>
  <si>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</si>
  <si>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</si>
  <si>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</si>
  <si>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</si>
  <si>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</si>
  <si>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</si>
  <si>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</si>
  <si>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</si>
  <si>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</si>
  <si>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</si>
  <si>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</si>
  <si>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</si>
  <si>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</si>
  <si>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</si>
  <si>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</si>
  <si>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</si>
  <si>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</si>
  <si>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</si>
  <si>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</si>
  <si>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</si>
  <si>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</si>
  <si>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</si>
  <si>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</si>
  <si>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</si>
  <si>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</si>
  <si>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</si>
  <si>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</si>
  <si>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</si>
  <si>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</si>
  <si>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</si>
  <si>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</si>
  <si>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</si>
  <si>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</si>
  <si>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</si>
  <si>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</si>
  <si>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</si>
  <si>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</si>
  <si>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</si>
  <si>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</si>
  <si>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</si>
  <si>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</si>
  <si>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</si>
  <si>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</si>
  <si>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</si>
  <si>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</si>
  <si>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</si>
  <si>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</si>
  <si>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</si>
  <si>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</si>
  <si>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</si>
  <si>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</si>
  <si>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</si>
  <si>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</si>
  <si>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</si>
  <si>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</si>
  <si>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</si>
  <si>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</si>
  <si>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</si>
  <si>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</si>
  <si>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</si>
  <si>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</si>
  <si>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</si>
  <si>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</si>
  <si>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</si>
  <si>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</si>
  <si>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</si>
  <si>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</si>
  <si>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</si>
  <si>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</si>
  <si>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</si>
  <si>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</si>
  <si>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</si>
  <si>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</si>
  <si>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</si>
  <si>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</si>
  <si>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</si>
  <si>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</si>
  <si>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</si>
  <si>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</si>
  <si>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</si>
  <si>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</si>
  <si>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</si>
  <si>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</si>
  <si>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</si>
  <si>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</si>
  <si>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</si>
  <si>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</si>
  <si>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</si>
  <si>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</si>
  <si>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</si>
  <si>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</si>
  <si>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</si>
  <si>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</si>
  <si>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</si>
  <si>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</si>
  <si>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</si>
  <si>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</si>
  <si>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</si>
  <si>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</si>
  <si>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</si>
  <si>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</si>
  <si>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</si>
  <si>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</si>
  <si>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</si>
  <si>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</si>
  <si>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</si>
  <si>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</si>
  <si>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</si>
  <si>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</si>
  <si>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</si>
  <si>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</si>
  <si>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</si>
  <si>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</si>
  <si>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</si>
  <si>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</si>
  <si>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</si>
  <si>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</si>
  <si>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</si>
  <si>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</si>
  <si>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</si>
  <si>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</si>
  <si>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</si>
  <si>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</si>
  <si>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</si>
  <si>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</si>
  <si>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</si>
  <si>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</si>
  <si>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</si>
  <si>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</si>
  <si>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</si>
  <si>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</si>
  <si>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</si>
  <si>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</si>
  <si>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</si>
  <si>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</si>
  <si>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</si>
  <si>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</si>
  <si>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</si>
  <si>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</si>
  <si>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</si>
  <si>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</si>
  <si>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</si>
  <si>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</si>
  <si>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</si>
  <si>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</si>
  <si>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</si>
  <si>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</si>
  <si>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</si>
  <si>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</si>
  <si>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</si>
  <si>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</si>
  <si>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</si>
  <si>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</si>
  <si>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</si>
  <si>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</si>
  <si>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</si>
  <si>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</si>
  <si>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</si>
  <si>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</si>
  <si>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</si>
  <si>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</si>
  <si>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</si>
  <si>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</si>
  <si>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</si>
  <si>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</si>
  <si>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</si>
  <si>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</si>
  <si>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</si>
  <si>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</si>
  <si>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</si>
  <si>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</si>
  <si>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</si>
  <si>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</si>
  <si>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</si>
  <si>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</si>
  <si>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</si>
  <si>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</si>
  <si>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</si>
  <si>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</si>
  <si>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</si>
  <si>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</si>
  <si>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</si>
  <si>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</si>
  <si>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</si>
  <si>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</si>
  <si>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</si>
  <si>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</si>
  <si>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</si>
  <si>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</si>
  <si>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</si>
  <si>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</si>
  <si>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</si>
  <si>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</si>
  <si>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</si>
  <si>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</si>
  <si>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</si>
  <si>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</si>
  <si>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</si>
  <si>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</si>
  <si>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</si>
  <si>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</si>
  <si>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</si>
  <si>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</si>
  <si>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</si>
  <si>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</si>
  <si>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</si>
  <si>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</si>
  <si>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</si>
  <si>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</si>
  <si>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</si>
  <si>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</si>
  <si>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</si>
  <si>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</si>
  <si>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</si>
  <si>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</si>
  <si>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</si>
  <si>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</si>
  <si>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</si>
  <si>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</si>
  <si>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</si>
  <si>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</si>
  <si>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</si>
  <si>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</si>
  <si>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</si>
  <si>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</si>
  <si>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</si>
  <si>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</si>
  <si>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</si>
  <si>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</si>
  <si>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</si>
  <si>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</si>
  <si>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</si>
  <si>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</si>
  <si>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</si>
  <si>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</si>
  <si>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</si>
  <si>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</si>
  <si>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</si>
  <si>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</si>
  <si>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</si>
  <si>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</si>
  <si>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</si>
  <si>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</si>
  <si>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</si>
  <si>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</si>
  <si>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</si>
  <si>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</si>
  <si>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</si>
  <si>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</si>
  <si>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</si>
  <si>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</si>
  <si>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</si>
  <si>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</si>
  <si>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</si>
  <si>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</si>
  <si>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</si>
  <si>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</si>
  <si>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</si>
  <si>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</si>
  <si>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</si>
  <si>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</si>
  <si>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</si>
  <si>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</si>
  <si>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</si>
  <si>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</si>
  <si>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</si>
  <si>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</si>
  <si>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</si>
  <si>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</si>
  <si>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</si>
  <si>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</si>
  <si>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</si>
  <si>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</si>
  <si>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</si>
  <si>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</si>
  <si>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</si>
  <si>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</si>
  <si>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</si>
  <si>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</si>
  <si>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</si>
  <si>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</si>
  <si>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</si>
  <si>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</si>
  <si>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</si>
  <si>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</si>
  <si>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</si>
  <si>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</si>
  <si>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</si>
  <si>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</si>
  <si>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</si>
  <si>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</si>
  <si>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</si>
  <si>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</si>
  <si>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</si>
  <si>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</si>
  <si>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</si>
  <si>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</si>
  <si>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</si>
  <si>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</si>
  <si>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</si>
  <si>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</si>
  <si>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</si>
  <si>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</si>
  <si>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</si>
  <si>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</si>
  <si>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</si>
  <si>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</si>
  <si>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</si>
  <si>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</si>
  <si>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</si>
  <si>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</si>
  <si>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</si>
  <si>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</si>
  <si>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</si>
  <si>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</si>
  <si>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</si>
  <si>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</si>
  <si>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</si>
  <si>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</si>
  <si>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</si>
  <si>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</si>
  <si>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</si>
  <si>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</si>
  <si>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</si>
  <si>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</si>
  <si>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</si>
  <si>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</si>
  <si>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</si>
  <si>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</si>
  <si>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</si>
  <si>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</si>
  <si>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</si>
  <si>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</si>
  <si>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</si>
  <si>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</si>
  <si>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</si>
  <si>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</si>
  <si>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</si>
  <si>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</si>
  <si>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</si>
  <si>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</si>
  <si>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</si>
  <si>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</si>
  <si>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</si>
  <si>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</si>
  <si>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</si>
  <si>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</si>
  <si>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</si>
  <si>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</si>
  <si>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</si>
  <si>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</si>
  <si>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</si>
  <si>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</si>
  <si>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</si>
  <si>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</si>
  <si>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</si>
  <si>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</si>
  <si>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</si>
  <si>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</si>
  <si>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</si>
  <si>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</si>
  <si>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</si>
  <si>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</si>
  <si>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</si>
  <si>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</si>
  <si>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</si>
  <si>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</si>
  <si>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</si>
  <si>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</si>
  <si>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</si>
  <si>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</si>
  <si>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</si>
  <si>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</si>
  <si>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</si>
  <si>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</si>
  <si>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</si>
  <si>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</si>
  <si>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</si>
  <si>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</si>
  <si>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</si>
  <si>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</si>
  <si>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</si>
  <si>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</si>
  <si>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</si>
  <si>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</si>
  <si>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</si>
  <si>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</si>
  <si>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</si>
  <si>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</si>
  <si>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</si>
  <si>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</si>
  <si>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</si>
  <si>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</si>
  <si>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</si>
  <si>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</si>
  <si>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</si>
  <si>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</si>
  <si>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</si>
  <si>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</si>
  <si>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</si>
  <si>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</si>
  <si>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</si>
  <si>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</si>
  <si>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</si>
  <si>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</si>
  <si>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</si>
  <si>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</si>
  <si>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</si>
  <si>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</si>
  <si>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</si>
  <si>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</si>
  <si>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</si>
  <si>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</si>
  <si>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</si>
  <si>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</si>
  <si>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</si>
  <si>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</si>
  <si>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</si>
  <si>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</si>
  <si>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</si>
  <si>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</si>
  <si>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</si>
  <si>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</si>
  <si>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</si>
  <si>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</si>
  <si>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</si>
  <si>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</si>
  <si>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</si>
  <si>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</si>
  <si>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</si>
  <si>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</si>
  <si>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</si>
  <si>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</si>
  <si>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</si>
  <si>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</si>
  <si>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</si>
  <si>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</si>
  <si>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</si>
  <si>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</si>
  <si>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</si>
  <si>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</si>
  <si>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</si>
  <si>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</si>
  <si>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</si>
  <si>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</si>
  <si>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</si>
  <si>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</si>
  <si>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</si>
  <si>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</si>
  <si>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</si>
  <si>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</si>
  <si>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</si>
  <si>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</si>
  <si>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</si>
  <si>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</si>
  <si>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</si>
  <si>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</si>
  <si>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</si>
  <si>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</si>
  <si>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</si>
  <si>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</si>
  <si>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</si>
  <si>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</si>
  <si>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</si>
  <si>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</si>
  <si>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</si>
  <si>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</si>
  <si>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</si>
  <si>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</si>
  <si>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</si>
  <si>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</si>
  <si>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</si>
  <si>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</si>
  <si>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</si>
  <si>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</si>
  <si>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</si>
  <si>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</si>
  <si>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</si>
  <si>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</si>
  <si>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</si>
  <si>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</si>
  <si>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</si>
  <si>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</si>
  <si>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</si>
  <si>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</si>
  <si>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</si>
  <si>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</si>
  <si>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</si>
  <si>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</si>
  <si>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</si>
  <si>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</si>
  <si>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</si>
  <si>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</si>
  <si>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</si>
  <si>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</si>
  <si>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</si>
  <si>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</si>
  <si>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</si>
  <si>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</si>
  <si>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</si>
  <si>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</si>
  <si>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</si>
  <si>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</si>
  <si>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</si>
  <si>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</si>
  <si>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</si>
  <si>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</si>
  <si>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</si>
  <si>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</si>
  <si>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</si>
  <si>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</si>
  <si>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</si>
  <si>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</si>
  <si>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</si>
  <si>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</si>
  <si>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</si>
  <si>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</si>
  <si>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</si>
  <si>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</si>
  <si>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</si>
  <si>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</si>
  <si>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</si>
  <si>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</si>
  <si>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</si>
  <si>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</si>
  <si>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</si>
  <si>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</si>
  <si>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</si>
  <si>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</si>
  <si>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</si>
  <si>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</si>
  <si>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</si>
  <si>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</si>
  <si>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</si>
  <si>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</si>
  <si>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</si>
  <si>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</si>
  <si>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</si>
  <si>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</si>
  <si>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</si>
  <si>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</si>
  <si>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</si>
  <si>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</si>
  <si>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</si>
  <si>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</si>
  <si>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</si>
  <si>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</si>
  <si>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</si>
  <si>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</si>
  <si>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</si>
  <si>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</si>
  <si>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</si>
  <si>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</si>
  <si>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</si>
  <si>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</si>
  <si>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</si>
  <si>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</si>
  <si>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</si>
  <si>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</si>
  <si>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</si>
  <si>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</si>
  <si>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</si>
  <si>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</si>
  <si>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</si>
  <si>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</si>
  <si>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</si>
  <si>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</si>
  <si>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</si>
  <si>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</si>
  <si>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</si>
  <si>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</si>
  <si>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</si>
  <si>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</si>
  <si>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</si>
  <si>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</si>
  <si>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</si>
  <si>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</si>
  <si>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</si>
  <si>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</si>
  <si>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</si>
  <si>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</si>
  <si>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</si>
  <si>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</si>
  <si>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</si>
  <si>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</si>
  <si>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</si>
  <si>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</si>
  <si>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</si>
  <si>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</si>
  <si>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</si>
  <si>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</si>
  <si>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</si>
  <si>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</si>
  <si>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</si>
  <si>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</si>
  <si>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</si>
  <si>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</si>
  <si>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</si>
  <si>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</si>
  <si>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</si>
  <si>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</si>
  <si>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</si>
  <si>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</si>
  <si>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</si>
  <si>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</si>
  <si>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</si>
  <si>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</si>
  <si>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</si>
  <si>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</si>
  <si>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</si>
  <si>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</si>
  <si>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</si>
  <si>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</si>
  <si>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</si>
  <si>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</si>
  <si>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</si>
  <si>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</si>
  <si>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</si>
  <si>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</si>
  <si>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</si>
  <si>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</si>
  <si>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</si>
  <si>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</si>
  <si>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</si>
  <si>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</si>
  <si>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</si>
  <si>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</si>
  <si>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</si>
  <si>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</si>
  <si>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</si>
  <si>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</si>
  <si>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</si>
  <si>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</si>
  <si>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</si>
  <si>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</si>
  <si>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</si>
  <si>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</si>
  <si>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</si>
  <si>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</si>
  <si>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</si>
  <si>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</si>
  <si>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</si>
  <si>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</si>
  <si>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</si>
  <si>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</si>
  <si>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</si>
  <si>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</si>
  <si>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</si>
  <si>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</si>
  <si>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</si>
  <si>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</si>
  <si>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</si>
  <si>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</si>
  <si>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</si>
  <si>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</si>
  <si>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</si>
  <si>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</si>
  <si>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</si>
  <si>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</si>
  <si>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</si>
  <si>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</si>
  <si>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</si>
  <si>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</si>
  <si>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</si>
  <si>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</si>
  <si>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</si>
  <si>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</si>
  <si>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</si>
  <si>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</si>
  <si>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</si>
  <si>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</si>
  <si>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</si>
  <si>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</si>
  <si>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</si>
  <si>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</si>
  <si>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</si>
  <si>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</si>
  <si>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</si>
  <si>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</si>
  <si>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</si>
  <si>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</si>
  <si>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</si>
  <si>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</si>
  <si>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</si>
  <si>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</si>
  <si>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</si>
  <si>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</si>
  <si>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</si>
  <si>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</si>
  <si>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</si>
  <si>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</si>
  <si>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</si>
  <si>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</si>
  <si>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</si>
  <si>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</si>
  <si>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</si>
  <si>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</si>
  <si>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</si>
  <si>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</si>
  <si>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</si>
  <si>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</si>
  <si>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</si>
  <si>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</si>
  <si>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</si>
  <si>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</si>
  <si>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</si>
  <si>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</si>
  <si>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</si>
  <si>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</si>
  <si>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</si>
  <si>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</si>
  <si>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</si>
  <si>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</si>
  <si>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</si>
  <si>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</si>
  <si>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</si>
  <si>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</si>
  <si>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</si>
  <si>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</si>
  <si>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</si>
  <si>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</si>
  <si>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</si>
  <si>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</si>
  <si>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</si>
  <si>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</si>
  <si>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</si>
  <si>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</si>
  <si>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</si>
  <si>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</si>
  <si>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</si>
  <si>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</si>
  <si>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</si>
  <si>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</si>
  <si>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</si>
  <si>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</si>
  <si>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</si>
  <si>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</si>
  <si>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</si>
  <si>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</si>
  <si>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</si>
  <si>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</si>
  <si>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</si>
  <si>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</si>
  <si>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</si>
  <si>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</si>
  <si>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</si>
  <si>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</si>
  <si>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</si>
  <si>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</si>
  <si>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</si>
  <si>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</si>
  <si>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</si>
  <si>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</si>
  <si>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</si>
  <si>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</si>
  <si>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</si>
  <si>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</si>
  <si>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</si>
  <si>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</si>
  <si>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</si>
  <si>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</si>
  <si>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</si>
  <si>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</si>
  <si>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</si>
  <si>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</si>
  <si>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</si>
  <si>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</si>
  <si>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</si>
  <si>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</si>
  <si>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</si>
  <si>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</si>
  <si>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</si>
  <si>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</si>
  <si>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</si>
  <si>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</si>
  <si>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</si>
  <si>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</si>
  <si>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</si>
  <si>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</si>
  <si>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</si>
  <si>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</si>
  <si>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</si>
  <si>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</si>
  <si>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</si>
  <si>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</si>
  <si>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</si>
  <si>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</si>
  <si>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</si>
  <si>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</si>
  <si>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</si>
  <si>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</si>
  <si>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</si>
  <si>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</si>
  <si>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</si>
  <si>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</si>
  <si>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</si>
  <si>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</si>
  <si>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</si>
  <si>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</si>
  <si>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</si>
  <si>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</si>
  <si>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</si>
  <si>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</si>
  <si>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</si>
  <si>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</si>
  <si>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</si>
  <si>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</si>
  <si>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</si>
  <si>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</si>
  <si>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</si>
  <si>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</si>
  <si>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</si>
  <si>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</si>
  <si>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</si>
  <si>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</si>
  <si>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</si>
  <si>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</si>
  <si>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</si>
  <si>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</si>
  <si>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</si>
  <si>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</si>
  <si>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</si>
  <si>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</si>
  <si>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</si>
  <si>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</si>
  <si>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</si>
  <si>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</si>
  <si>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</si>
  <si>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</si>
  <si>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</si>
  <si>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</si>
  <si>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</si>
  <si>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</si>
  <si>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</si>
  <si>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</si>
  <si>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</si>
  <si>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</si>
  <si>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</si>
  <si>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</si>
  <si>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</si>
  <si>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</si>
  <si>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</si>
  <si>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</si>
  <si>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</si>
  <si>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</si>
  <si>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</si>
  <si>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</si>
  <si>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</si>
  <si>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</si>
  <si>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</si>
  <si>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</si>
  <si>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</si>
  <si>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</si>
  <si>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</si>
  <si>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</si>
  <si>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</si>
  <si>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</si>
  <si>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</si>
  <si>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</si>
  <si>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</si>
  <si>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</si>
  <si>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</si>
  <si>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</si>
  <si>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</si>
  <si>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</si>
  <si>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</si>
  <si>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</si>
  <si>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</si>
  <si>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</si>
  <si>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</si>
  <si>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</si>
  <si>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</si>
  <si>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</si>
  <si>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</si>
  <si>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</si>
  <si>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</si>
  <si>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</si>
  <si>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</si>
  <si>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</si>
  <si>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</si>
  <si>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</si>
  <si>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</si>
  <si>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</si>
  <si>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</si>
  <si>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</si>
  <si>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</si>
  <si>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</si>
  <si>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</si>
  <si>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</si>
  <si>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</si>
  <si>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</si>
  <si>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</si>
  <si>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</si>
  <si>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</si>
  <si>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</si>
  <si>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</si>
  <si>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</si>
  <si>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</si>
  <si>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</si>
  <si>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</si>
  <si>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</si>
  <si>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</si>
  <si>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</si>
  <si>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</si>
  <si>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</si>
  <si>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</si>
  <si>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</si>
  <si>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</si>
  <si>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</si>
  <si>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</si>
  <si>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</si>
  <si>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</si>
  <si>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</si>
  <si>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</si>
  <si>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</si>
  <si>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</si>
  <si>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</si>
  <si>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</si>
  <si>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</si>
  <si>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</si>
  <si>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</si>
  <si>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</si>
  <si>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</si>
  <si>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</si>
  <si>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</si>
  <si>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</si>
  <si>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</si>
  <si>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</si>
  <si>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</si>
  <si>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</si>
  <si>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</si>
  <si>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</si>
  <si>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</si>
  <si>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</si>
  <si>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</si>
  <si>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</si>
  <si>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</si>
  <si>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</si>
  <si>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</si>
  <si>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</si>
  <si>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</si>
  <si>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</si>
  <si>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</si>
  <si>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</si>
  <si>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</si>
  <si>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</si>
  <si>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</si>
  <si>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</si>
  <si>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</si>
  <si>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</si>
  <si>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</si>
  <si>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</si>
  <si>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</si>
  <si>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</si>
  <si>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</si>
  <si>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</si>
  <si>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</si>
  <si>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</si>
  <si>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</si>
  <si>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</si>
  <si>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</si>
  <si>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</si>
  <si>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</si>
  <si>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</si>
  <si>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</si>
  <si>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</si>
  <si>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</si>
  <si>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</si>
  <si>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</si>
  <si>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</si>
  <si>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</si>
  <si>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</si>
  <si>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</si>
  <si>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</si>
  <si>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</si>
  <si>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</si>
  <si>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</si>
  <si>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</si>
  <si>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</si>
  <si>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</si>
  <si>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</si>
  <si>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</si>
  <si>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</si>
  <si>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</si>
  <si>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</si>
  <si>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</si>
  <si>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</si>
  <si>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</si>
  <si>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</si>
  <si>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</si>
  <si>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</si>
  <si>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</si>
  <si>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</si>
  <si>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</si>
  <si>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</si>
  <si>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</si>
  <si>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</si>
  <si>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</si>
  <si>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</si>
  <si>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</si>
  <si>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</si>
  <si>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</si>
  <si>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</si>
  <si>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</si>
  <si>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</si>
  <si>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</si>
  <si>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</si>
  <si>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</si>
  <si>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</si>
  <si>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</si>
  <si>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</si>
  <si>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</si>
  <si>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</si>
  <si>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</si>
  <si>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</si>
  <si>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</si>
  <si>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</si>
  <si>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</si>
  <si>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</si>
  <si>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</si>
  <si>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</si>
  <si>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</si>
  <si>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</si>
  <si>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</si>
  <si>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</si>
  <si>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</si>
  <si>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</si>
  <si>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</si>
  <si>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</si>
  <si>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</si>
  <si>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</si>
  <si>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</si>
  <si>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</si>
  <si>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</si>
  <si>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</si>
  <si>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</si>
  <si>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</si>
  <si>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</si>
  <si>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</si>
  <si>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</si>
  <si>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</si>
  <si>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</si>
  <si>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</si>
  <si>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</si>
  <si>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</si>
  <si>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</si>
  <si>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</si>
  <si>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</si>
  <si>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</si>
  <si>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</si>
  <si>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</si>
  <si>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</si>
  <si>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</si>
  <si>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</si>
  <si>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</si>
  <si>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</si>
  <si>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</si>
  <si>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</si>
  <si>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</si>
  <si>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</si>
  <si>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</si>
  <si>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</si>
  <si>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</si>
  <si>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</si>
  <si>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</si>
  <si>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</si>
  <si>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</si>
  <si>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</si>
  <si>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</si>
  <si>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</si>
  <si>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</si>
  <si>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</si>
  <si>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</si>
  <si>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</si>
  <si>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</si>
  <si>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</si>
  <si>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</si>
  <si>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</si>
  <si>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</si>
  <si>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</si>
  <si>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</si>
  <si>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</si>
  <si>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</si>
  <si>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</si>
  <si>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</si>
  <si>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</si>
  <si>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</si>
  <si>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</si>
  <si>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</si>
  <si>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</si>
  <si>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</si>
  <si>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</si>
  <si>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</si>
  <si>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</si>
  <si>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</si>
  <si>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</si>
  <si>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</si>
  <si>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</si>
  <si>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</si>
  <si>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</si>
  <si>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</si>
  <si>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</si>
  <si>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</si>
  <si>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</si>
  <si>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</si>
  <si>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</si>
  <si>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</si>
  <si>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</si>
  <si>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</si>
  <si>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</si>
  <si>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</si>
  <si>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</si>
  <si>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</si>
  <si>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</si>
  <si>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</si>
  <si>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</si>
  <si>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</si>
  <si>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</si>
  <si>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</si>
  <si>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</si>
  <si>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</si>
  <si>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</si>
  <si>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</si>
  <si>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</si>
  <si>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</si>
  <si>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</si>
  <si>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</si>
  <si>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</si>
  <si>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</si>
  <si>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</si>
  <si>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</si>
  <si>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</si>
  <si>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</si>
  <si>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</si>
  <si>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</si>
  <si>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</si>
  <si>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</si>
  <si>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</si>
  <si>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</si>
  <si>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</si>
  <si>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</si>
  <si>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</si>
  <si>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</si>
  <si>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</si>
  <si>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</si>
  <si>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</si>
  <si>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</si>
  <si>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</si>
  <si>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</si>
  <si>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</si>
  <si>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</si>
  <si>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</si>
  <si>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</si>
  <si>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</si>
  <si>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</si>
  <si>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</si>
  <si>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</si>
  <si>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</si>
  <si>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</si>
  <si>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</si>
  <si>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</si>
  <si>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</si>
  <si>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</si>
  <si>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</si>
  <si>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</si>
  <si>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</si>
  <si>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</si>
  <si>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</si>
  <si>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</si>
  <si>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</si>
  <si>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</si>
  <si>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</si>
  <si>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</si>
  <si>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</si>
  <si>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</si>
  <si>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</si>
  <si>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</si>
  <si>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</si>
  <si>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</si>
  <si>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</si>
  <si>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</si>
  <si>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</si>
  <si>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</si>
  <si>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</si>
  <si>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</si>
  <si>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</si>
  <si>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</si>
  <si>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</si>
  <si>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</si>
  <si>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</si>
  <si>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</si>
  <si>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</si>
  <si>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</si>
  <si>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</si>
  <si>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</si>
  <si>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</si>
  <si>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</si>
  <si>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</si>
  <si>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</si>
  <si>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</si>
  <si>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</si>
  <si>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</si>
  <si>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</si>
  <si>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</si>
  <si>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</si>
  <si>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</si>
  <si>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</si>
  <si>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</si>
  <si>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</si>
  <si>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</si>
  <si>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</si>
  <si>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</si>
  <si>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</si>
  <si>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</si>
  <si>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</si>
  <si>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</si>
  <si>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</si>
  <si>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</si>
  <si>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</si>
  <si>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</si>
  <si>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</si>
  <si>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</si>
  <si>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</si>
  <si>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</si>
  <si>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</si>
  <si>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</si>
  <si>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</si>
  <si>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</si>
  <si>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</si>
  <si>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</si>
  <si>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</si>
  <si>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</si>
  <si>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</si>
  <si>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</si>
  <si>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</si>
  <si>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</si>
  <si>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</si>
  <si>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</si>
  <si>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</si>
  <si>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</si>
  <si>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</si>
  <si>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</si>
  <si>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</si>
  <si>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</si>
  <si>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</si>
  <si>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</si>
  <si>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</si>
  <si>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</si>
  <si>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</si>
  <si>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</si>
  <si>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</si>
  <si>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</si>
  <si>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</si>
  <si>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</si>
  <si>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</si>
  <si>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</si>
  <si>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</si>
  <si>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</si>
  <si>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</si>
  <si>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</si>
  <si>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</si>
  <si>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</si>
  <si>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</si>
  <si>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</si>
  <si>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</si>
  <si>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</si>
  <si>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</si>
  <si>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</si>
  <si>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</si>
  <si>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</si>
  <si>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</si>
  <si>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</si>
  <si>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</si>
  <si>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</si>
  <si>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</si>
  <si>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</si>
  <si>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</si>
  <si>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</si>
  <si>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</si>
  <si>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</si>
  <si>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</si>
  <si>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</si>
  <si>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</si>
  <si>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</si>
  <si>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</si>
  <si>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</si>
  <si>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</si>
  <si>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</si>
  <si>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</si>
  <si>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</si>
  <si>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</si>
  <si>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</si>
  <si>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</si>
  <si>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</si>
  <si>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</si>
  <si>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</si>
  <si>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</si>
  <si>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</si>
  <si>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</si>
  <si>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</si>
  <si>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</si>
  <si>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</si>
  <si>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</si>
  <si>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</si>
  <si>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</si>
  <si>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</si>
  <si>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</si>
  <si>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</si>
  <si>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</si>
  <si>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</si>
  <si>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</si>
  <si>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</si>
  <si>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</si>
  <si>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</si>
  <si>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</si>
  <si>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</si>
  <si>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</si>
  <si>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</si>
  <si>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</si>
  <si>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</si>
  <si>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</si>
  <si>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</si>
  <si>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</si>
  <si>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</si>
  <si>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</si>
  <si>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</si>
  <si>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</si>
  <si>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</si>
  <si>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</si>
  <si>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</si>
  <si>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</si>
  <si>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</si>
  <si>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</si>
  <si>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</si>
  <si>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</si>
  <si>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</si>
  <si>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</si>
  <si>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</si>
  <si>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</si>
  <si>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</si>
  <si>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</si>
  <si>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</si>
  <si>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</si>
  <si>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</si>
  <si>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</si>
  <si>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</si>
  <si>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</si>
  <si>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</si>
  <si>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</si>
  <si>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</si>
  <si>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</si>
  <si>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</si>
  <si>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</si>
  <si>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</si>
  <si>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</si>
  <si>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</si>
  <si>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</si>
  <si>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</si>
  <si>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</si>
  <si>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</si>
  <si>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</si>
  <si>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</si>
  <si>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</si>
  <si>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</si>
  <si>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</si>
  <si>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</si>
  <si>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</si>
  <si>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</si>
  <si>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</si>
  <si>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</si>
  <si>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</si>
  <si>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</si>
  <si>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</si>
  <si>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</si>
  <si>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</si>
  <si>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</si>
  <si>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</si>
  <si>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</si>
  <si>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</si>
  <si>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</si>
  <si>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</si>
  <si>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</si>
  <si>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</si>
  <si>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</si>
  <si>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</si>
  <si>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</si>
  <si>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</si>
  <si>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</si>
  <si>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</si>
  <si>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</si>
  <si>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</si>
  <si>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</si>
  <si>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</si>
  <si>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</si>
  <si>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</si>
  <si>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</si>
  <si>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</si>
  <si>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</si>
  <si>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</si>
  <si>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</si>
  <si>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</si>
  <si>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</si>
  <si>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</si>
  <si>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</si>
  <si>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</si>
  <si>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</si>
  <si>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</si>
  <si>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</si>
  <si>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</si>
  <si>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</si>
  <si>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</si>
  <si>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</si>
  <si>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</si>
  <si>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</si>
  <si>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</si>
  <si>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</si>
  <si>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</si>
  <si>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</si>
  <si>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</si>
  <si>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</si>
  <si>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</si>
  <si>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</si>
  <si>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</si>
  <si>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</si>
  <si>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</si>
  <si>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</si>
  <si>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</si>
  <si>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</si>
  <si>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</si>
  <si>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</si>
  <si>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</si>
  <si>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</si>
  <si>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</si>
  <si>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</si>
  <si>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</si>
  <si>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</si>
  <si>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</si>
  <si>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</si>
  <si>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</si>
  <si>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</si>
  <si>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</si>
  <si>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</si>
  <si>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</si>
  <si>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</si>
  <si>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</si>
  <si>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</si>
  <si>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</si>
  <si>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</si>
  <si>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</si>
  <si>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</si>
  <si>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</si>
  <si>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</si>
  <si>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</si>
  <si>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</si>
  <si>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</si>
  <si>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</si>
  <si>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</si>
  <si>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</si>
  <si>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</si>
  <si>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</si>
  <si>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</si>
  <si>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</si>
  <si>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</si>
  <si>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</si>
  <si>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</si>
  <si>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</si>
  <si>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</si>
  <si>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</si>
  <si>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</si>
  <si>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</si>
  <si>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</si>
  <si>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</si>
  <si>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</si>
  <si>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</si>
  <si>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</si>
  <si>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</si>
  <si>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</si>
  <si>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</si>
  <si>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</si>
  <si>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</si>
  <si>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</si>
  <si>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</si>
  <si>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</si>
  <si>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</si>
  <si>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</si>
  <si>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</si>
  <si>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</si>
  <si>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</si>
  <si>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</si>
  <si>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</si>
  <si>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</si>
  <si>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</si>
  <si>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</si>
  <si>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</si>
  <si>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</si>
  <si>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</si>
  <si>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</si>
  <si>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</si>
  <si>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</si>
  <si>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</si>
  <si>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</si>
  <si>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</si>
  <si>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</si>
  <si>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</si>
  <si>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</si>
  <si>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</si>
  <si>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</si>
  <si>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</si>
  <si>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</si>
  <si>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</si>
  <si>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</si>
  <si>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</si>
  <si>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</si>
  <si>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</si>
  <si>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</si>
  <si>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</si>
  <si>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</si>
  <si>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</si>
  <si>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</si>
  <si>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</si>
  <si>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</si>
  <si>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</si>
  <si>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</si>
  <si>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</si>
  <si>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</si>
  <si>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</si>
  <si>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</si>
  <si>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</si>
  <si>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</si>
  <si>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</si>
  <si>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</si>
  <si>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</si>
  <si>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</si>
  <si>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</si>
  <si>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</si>
  <si>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</si>
  <si>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</si>
  <si>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</si>
  <si>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</si>
  <si>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</si>
  <si>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</si>
  <si>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</si>
  <si>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</si>
  <si>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</si>
  <si>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</si>
  <si>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</si>
  <si>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</si>
  <si>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</si>
  <si>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</si>
  <si>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</si>
  <si>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</si>
  <si>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</si>
  <si>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</si>
  <si>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</si>
  <si>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</si>
  <si>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</si>
  <si>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</si>
  <si>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</si>
  <si>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</si>
  <si>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</si>
  <si>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</si>
  <si>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</si>
  <si>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</si>
  <si>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</si>
  <si>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</si>
  <si>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</si>
  <si>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</si>
  <si>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</si>
  <si>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</si>
  <si>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</si>
  <si>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</si>
  <si>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</si>
  <si>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</si>
  <si>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</si>
  <si>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</si>
  <si>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</si>
  <si>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</si>
  <si>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</si>
  <si>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</si>
  <si>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</si>
  <si>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</si>
  <si>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</si>
  <si>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</si>
  <si>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</si>
  <si>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</si>
  <si>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</si>
  <si>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</si>
  <si>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</si>
  <si>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</si>
  <si>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</si>
  <si>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</si>
  <si>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</si>
  <si>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</si>
  <si>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</si>
  <si>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</si>
  <si>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</si>
  <si>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</si>
  <si>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</si>
  <si>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</si>
  <si>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</si>
  <si>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</si>
  <si>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</si>
  <si>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</si>
  <si>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</si>
  <si>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</si>
  <si>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</si>
  <si>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</si>
  <si>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</si>
  <si>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</si>
  <si>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</si>
  <si>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</si>
  <si>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</si>
  <si>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</si>
  <si>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</si>
  <si>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</si>
  <si>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</si>
  <si>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</si>
  <si>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</si>
  <si>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</si>
  <si>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</si>
  <si>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</si>
  <si>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</si>
  <si>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</si>
  <si>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</si>
  <si>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</si>
  <si>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</si>
  <si>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</si>
  <si>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</si>
  <si>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</si>
  <si>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</si>
  <si>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</si>
  <si>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</si>
  <si>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</si>
  <si>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</si>
  <si>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</si>
  <si>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</si>
  <si>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</si>
  <si>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</si>
  <si>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</si>
  <si>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</si>
  <si>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</si>
  <si>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</si>
  <si>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</si>
  <si>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</si>
  <si>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</si>
  <si>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</si>
  <si>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</si>
  <si>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</si>
  <si>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</si>
  <si>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</si>
  <si>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</si>
  <si>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</si>
  <si>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</si>
  <si>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</si>
  <si>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</si>
  <si>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</si>
  <si>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</si>
  <si>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</si>
  <si>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</si>
  <si>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</si>
  <si>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</si>
  <si>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</si>
  <si>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</si>
  <si>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</si>
  <si>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</si>
  <si>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</si>
  <si>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</si>
  <si>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</si>
  <si>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</si>
  <si>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</si>
  <si>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</si>
  <si>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</si>
  <si>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</si>
  <si>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</si>
  <si>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</si>
  <si>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</si>
  <si>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</si>
  <si>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</si>
  <si>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</si>
  <si>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</si>
  <si>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</si>
  <si>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</si>
  <si>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</si>
  <si>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</si>
  <si>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</si>
  <si>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</si>
  <si>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</si>
  <si>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</si>
  <si>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</si>
  <si>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</si>
  <si>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</si>
  <si>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</si>
  <si>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</si>
  <si>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</si>
  <si>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</si>
  <si>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</si>
  <si>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</si>
  <si>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</si>
  <si>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</si>
  <si>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</si>
  <si>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</si>
  <si>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</si>
  <si>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</si>
  <si>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</si>
  <si>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</si>
  <si>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</si>
  <si>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</si>
  <si>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</si>
  <si>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</si>
  <si>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</si>
  <si>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</si>
  <si>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</si>
  <si>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</si>
  <si>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</si>
  <si>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</si>
  <si>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</si>
  <si>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</si>
  <si>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</si>
  <si>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</si>
  <si>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</si>
  <si>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</si>
  <si>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</si>
  <si>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</si>
  <si>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</si>
  <si>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</si>
  <si>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</si>
  <si>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</si>
  <si>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</si>
  <si>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</si>
  <si>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</si>
  <si>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</si>
  <si>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</si>
  <si>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</si>
  <si>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</si>
  <si>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</si>
  <si>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</si>
  <si>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</si>
  <si>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</si>
  <si>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</si>
  <si>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</si>
  <si>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</si>
  <si>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</si>
  <si>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</si>
  <si>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</si>
  <si>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</si>
  <si>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</si>
  <si>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</si>
  <si>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</si>
  <si>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</si>
  <si>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</si>
  <si>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</si>
  <si>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</si>
  <si>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</si>
  <si>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</si>
  <si>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</si>
  <si>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</si>
  <si>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</si>
  <si>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</si>
  <si>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</si>
  <si>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</si>
  <si>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</si>
  <si>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</si>
  <si>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</si>
  <si>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</si>
  <si>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</si>
  <si>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</si>
  <si>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</si>
  <si>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</si>
  <si>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</si>
  <si>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</si>
  <si>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</si>
  <si>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</si>
  <si>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</si>
  <si>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</si>
  <si>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</si>
  <si>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</si>
  <si>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</si>
  <si>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</si>
  <si>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</si>
  <si>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</si>
  <si>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</si>
  <si>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</si>
  <si>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</si>
  <si>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</si>
  <si>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</si>
  <si>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</si>
  <si>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</si>
  <si>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</si>
  <si>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</si>
  <si>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</si>
  <si>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</si>
  <si>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</si>
  <si>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</si>
  <si>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</si>
  <si>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</si>
  <si>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</si>
  <si>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</si>
  <si>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</si>
  <si>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</si>
  <si>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</si>
  <si>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</si>
  <si>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</si>
  <si>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</si>
  <si>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</si>
  <si>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</si>
  <si>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</si>
  <si>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</si>
  <si>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</si>
  <si>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</si>
  <si>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</si>
  <si>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</si>
  <si>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</si>
  <si>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</si>
  <si>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</si>
  <si>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</si>
  <si>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</si>
  <si>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</si>
  <si>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</si>
  <si>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</si>
  <si>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</si>
  <si>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</si>
  <si>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</si>
  <si>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</si>
  <si>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</si>
  <si>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</si>
  <si>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</si>
  <si>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</si>
  <si>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</si>
  <si>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</si>
  <si>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</si>
  <si>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</si>
  <si>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</si>
  <si>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</si>
  <si>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</si>
  <si>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</si>
  <si>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</si>
  <si>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</si>
  <si>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</si>
  <si>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</si>
  <si>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</si>
  <si>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</si>
  <si>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</si>
  <si>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</si>
  <si>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</si>
  <si>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</si>
  <si>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</si>
  <si>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</si>
  <si>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</si>
  <si>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</si>
  <si>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</si>
  <si>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</si>
  <si>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</si>
  <si>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</si>
  <si>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</si>
  <si>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</si>
  <si>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</si>
  <si>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</si>
  <si>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</si>
  <si>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</si>
  <si>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</si>
  <si>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</si>
  <si>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</si>
  <si>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</si>
  <si>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</si>
  <si>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</si>
  <si>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</si>
  <si>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</si>
  <si>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</si>
  <si>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</si>
  <si>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</si>
  <si>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</si>
  <si>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</si>
  <si>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</si>
  <si>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</si>
  <si>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</si>
  <si>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</si>
  <si>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</si>
  <si>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</si>
  <si>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</si>
  <si>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</si>
  <si>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</si>
  <si>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</si>
  <si>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</si>
  <si>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</si>
  <si>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</si>
  <si>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</si>
  <si>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</si>
  <si>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</si>
  <si>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</si>
  <si>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</si>
  <si>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</si>
  <si>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</si>
  <si>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</si>
  <si>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</si>
  <si>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</si>
  <si>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</si>
  <si>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</si>
  <si>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</si>
  <si>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</si>
  <si>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</si>
  <si>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</si>
  <si>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</si>
  <si>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</si>
  <si>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</si>
  <si>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</si>
  <si>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</si>
  <si>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</si>
  <si>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</si>
  <si>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</si>
  <si>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</si>
  <si>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</si>
  <si>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</si>
  <si>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</si>
  <si>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</si>
  <si>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</si>
  <si>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</si>
  <si>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</si>
  <si>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</si>
  <si>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</si>
  <si>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</si>
  <si>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</si>
  <si>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</si>
  <si>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</si>
  <si>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</si>
  <si>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</si>
  <si>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</si>
  <si>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</si>
  <si>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</si>
  <si>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</si>
  <si>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</si>
  <si>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</si>
  <si>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</si>
  <si>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</si>
  <si>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</si>
  <si>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</si>
  <si>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</si>
  <si>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</si>
  <si>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</si>
  <si>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</si>
  <si>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</si>
  <si>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</si>
  <si>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</si>
  <si>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</si>
  <si>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</si>
  <si>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</si>
  <si>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</si>
  <si>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</si>
  <si>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</si>
  <si>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</si>
  <si>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</si>
  <si>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</si>
  <si>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</si>
  <si>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</si>
  <si>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</si>
  <si>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</si>
  <si>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</si>
  <si>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</si>
  <si>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</si>
  <si>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</si>
  <si>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</si>
  <si>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</si>
  <si>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</si>
  <si>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</si>
  <si>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</si>
  <si>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</si>
  <si>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</si>
  <si>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</si>
  <si>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</si>
  <si>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</si>
  <si>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</si>
  <si>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</si>
  <si>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</si>
  <si>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</si>
  <si>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</si>
  <si>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</si>
  <si>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</si>
  <si>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</si>
  <si>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</si>
  <si>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</si>
  <si>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</si>
  <si>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</si>
  <si>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</si>
  <si>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</si>
  <si>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</si>
  <si>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</si>
  <si>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</si>
  <si>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</si>
  <si>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</si>
  <si>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</si>
  <si>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</si>
  <si>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</si>
  <si>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</si>
  <si>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</si>
  <si>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</si>
  <si>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</si>
  <si>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</si>
  <si>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</si>
  <si>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</si>
  <si>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</si>
  <si>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</si>
  <si>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</si>
  <si>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</si>
  <si>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</si>
  <si>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</si>
  <si>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</si>
  <si>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</si>
  <si>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</si>
  <si>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</si>
  <si>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</si>
  <si>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</si>
  <si>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</si>
  <si>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</si>
  <si>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</si>
  <si>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</si>
  <si>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</si>
  <si>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</si>
  <si>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</si>
  <si>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</si>
  <si>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</si>
  <si>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</si>
  <si>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</si>
  <si>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</si>
  <si>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</si>
  <si>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</si>
  <si>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</si>
  <si>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</si>
  <si>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</si>
  <si>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</si>
  <si>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</si>
  <si>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</si>
  <si>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</si>
  <si>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</si>
  <si>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</si>
  <si>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</si>
  <si>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</si>
  <si>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</si>
  <si>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</si>
  <si>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</si>
  <si>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</si>
  <si>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</si>
  <si>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</si>
  <si>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</si>
  <si>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</si>
  <si>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</si>
  <si>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</si>
  <si>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</si>
  <si>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</si>
  <si>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</si>
  <si>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</si>
  <si>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</si>
  <si>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</si>
  <si>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</si>
  <si>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</si>
  <si>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</si>
  <si>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</si>
  <si>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</si>
  <si>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</si>
  <si>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</si>
  <si>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</si>
  <si>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</si>
  <si>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</si>
  <si>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</si>
  <si>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</si>
  <si>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</si>
  <si>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</si>
  <si>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</si>
  <si>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</si>
  <si>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</si>
  <si>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</si>
  <si>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</si>
  <si>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</si>
  <si>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</si>
  <si>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</si>
  <si>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</si>
  <si>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</si>
  <si>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</si>
  <si>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</si>
  <si>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</si>
  <si>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</si>
  <si>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</si>
  <si>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</si>
  <si>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</si>
  <si>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</si>
  <si>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</si>
  <si>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</si>
  <si>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</si>
  <si>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</si>
  <si>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</si>
  <si>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</si>
  <si>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</si>
  <si>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</si>
  <si>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</si>
  <si>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</si>
  <si>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</si>
  <si>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</si>
  <si>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</si>
  <si>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</si>
  <si>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</si>
  <si>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</si>
  <si>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</si>
  <si>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</si>
  <si>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</si>
  <si>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</si>
  <si>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</si>
  <si>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</si>
  <si>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</si>
  <si>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</si>
  <si>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</si>
  <si>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</si>
  <si>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</si>
  <si>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</si>
  <si>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</si>
  <si>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</si>
  <si>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</si>
  <si>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</si>
  <si>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</si>
  <si>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</si>
  <si>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</si>
  <si>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</si>
  <si>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</si>
  <si>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</si>
  <si>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</si>
  <si>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</si>
  <si>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</si>
  <si>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</si>
  <si>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</si>
  <si>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</si>
  <si>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</si>
  <si>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</si>
  <si>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</si>
  <si>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</si>
  <si>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</si>
  <si>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</si>
  <si>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</si>
  <si>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</si>
  <si>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</si>
  <si>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</si>
  <si>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</si>
  <si>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</si>
  <si>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</si>
  <si>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</si>
  <si>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</si>
  <si>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</si>
  <si>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</si>
  <si>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</si>
  <si>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</si>
  <si>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</si>
  <si>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</si>
  <si>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</si>
  <si>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</si>
  <si>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</si>
  <si>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</si>
  <si>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</si>
  <si>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</si>
  <si>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</si>
  <si>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</si>
  <si>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</si>
  <si>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</si>
  <si>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</si>
  <si>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</si>
  <si>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</si>
  <si>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</si>
  <si>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</si>
  <si>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</si>
  <si>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</si>
  <si>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</si>
  <si>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</si>
  <si>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</si>
  <si>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</si>
  <si>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</si>
  <si>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</si>
  <si>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</si>
  <si>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</si>
  <si>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</si>
  <si>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</si>
  <si>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</si>
  <si>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</si>
  <si>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</si>
  <si>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</si>
  <si>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</si>
  <si>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</si>
  <si>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</si>
  <si>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</si>
  <si>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</si>
  <si>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</si>
  <si>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</si>
  <si>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</si>
  <si>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</si>
  <si>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</si>
  <si>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</si>
  <si>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</si>
  <si>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</si>
  <si>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</si>
  <si>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</si>
  <si>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</si>
  <si>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</si>
  <si>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</si>
  <si>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</si>
  <si>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</si>
  <si>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</si>
  <si>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</si>
  <si>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</si>
  <si>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</si>
  <si>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</si>
  <si>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</si>
  <si>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</si>
  <si>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</si>
  <si>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</si>
  <si>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</si>
  <si>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</si>
  <si>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</si>
  <si>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</si>
  <si>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</si>
  <si>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</si>
  <si>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</si>
  <si>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</si>
  <si>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</si>
  <si>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</si>
  <si>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</si>
  <si>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</si>
  <si>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</si>
  <si>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</si>
  <si>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</si>
  <si>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</si>
  <si>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</si>
  <si>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</si>
  <si>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</si>
  <si>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</si>
  <si>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</si>
  <si>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</si>
  <si>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</si>
  <si>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</si>
  <si>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</si>
  <si>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</si>
  <si>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</si>
  <si>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</si>
  <si>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</si>
  <si>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</si>
  <si>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</si>
  <si>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</si>
  <si>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</si>
  <si>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</si>
  <si>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</si>
  <si>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</si>
  <si>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</si>
  <si>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</si>
  <si>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</si>
  <si>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</si>
  <si>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</si>
  <si>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</si>
  <si>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</si>
  <si>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</si>
  <si>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</si>
  <si>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</si>
  <si>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</si>
  <si>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</si>
  <si>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</si>
  <si>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</si>
  <si>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</si>
  <si>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</si>
  <si>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</si>
  <si>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</si>
  <si>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</si>
  <si>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</si>
  <si>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</si>
  <si>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</si>
  <si>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</si>
  <si>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</si>
  <si>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</si>
  <si>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</si>
  <si>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</si>
  <si>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</si>
  <si>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</si>
  <si>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</si>
  <si>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</si>
  <si>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</si>
  <si>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</si>
  <si>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</si>
  <si>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</si>
  <si>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</si>
  <si>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</si>
  <si>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</si>
  <si>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</si>
  <si>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</si>
  <si>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</si>
  <si>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</si>
  <si>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</si>
  <si>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</si>
  <si>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</si>
  <si>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</si>
  <si>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</si>
  <si>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</si>
  <si>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</si>
  <si>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</si>
  <si>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</si>
  <si>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</si>
  <si>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</si>
  <si>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</si>
  <si>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</si>
  <si>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</si>
  <si>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</si>
  <si>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</si>
  <si>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</si>
  <si>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</si>
  <si>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</si>
  <si>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</si>
  <si>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</si>
  <si>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</si>
  <si>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</si>
  <si>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</si>
  <si>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</si>
  <si>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</si>
  <si>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</si>
  <si>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</si>
  <si>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</si>
  <si>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</si>
  <si>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</si>
  <si>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</si>
  <si>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</si>
  <si>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</si>
  <si>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</si>
  <si>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</si>
  <si>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</si>
  <si>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</si>
  <si>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</si>
  <si>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</si>
  <si>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</si>
  <si>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</si>
  <si>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</si>
  <si>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</si>
  <si>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</si>
  <si>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</si>
  <si>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</si>
  <si>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</si>
  <si>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</si>
  <si>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</si>
  <si>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</si>
  <si>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</si>
  <si>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</si>
  <si>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</si>
  <si>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</si>
  <si>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</si>
  <si>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</si>
  <si>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</si>
  <si>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</si>
  <si>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</si>
  <si>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</si>
  <si>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</si>
  <si>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</si>
  <si>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</si>
  <si>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</si>
  <si>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</si>
  <si>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</si>
  <si>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</si>
  <si>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</si>
  <si>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</si>
  <si>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</si>
  <si>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</si>
  <si>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</si>
  <si>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</si>
  <si>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</si>
  <si>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</si>
  <si>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</si>
  <si>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</si>
  <si>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</si>
  <si>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</si>
  <si>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</si>
  <si>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</si>
  <si>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</si>
  <si>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</si>
  <si>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</si>
  <si>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</si>
  <si>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</si>
  <si>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</si>
  <si>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</si>
  <si>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</si>
  <si>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</si>
  <si>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</si>
  <si>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</si>
  <si>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</si>
  <si>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</si>
  <si>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</si>
  <si>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</si>
  <si>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</si>
  <si>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</si>
  <si>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</si>
  <si>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</si>
  <si>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</si>
  <si>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</si>
  <si>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</si>
  <si>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</si>
  <si>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</si>
  <si>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</si>
  <si>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</si>
  <si>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</si>
  <si>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</si>
  <si>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</si>
  <si>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</si>
  <si>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</si>
  <si>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</si>
  <si>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</si>
  <si>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</si>
  <si>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</si>
  <si>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</si>
  <si>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</si>
  <si>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</si>
  <si>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</si>
  <si>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</si>
  <si>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</si>
  <si>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</si>
  <si>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</si>
  <si>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</si>
  <si>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</si>
  <si>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</si>
  <si>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</si>
  <si>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</si>
  <si>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</si>
  <si>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</si>
  <si>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</si>
  <si>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</si>
  <si>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</si>
  <si>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</si>
  <si>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</si>
  <si>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</si>
  <si>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</si>
  <si>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</si>
  <si>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</si>
  <si>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</si>
  <si>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</si>
  <si>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</si>
  <si>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</si>
  <si>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</si>
  <si>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</si>
  <si>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</si>
  <si>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</si>
  <si>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</si>
  <si>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</si>
  <si>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</si>
  <si>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</si>
  <si>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</si>
  <si>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</si>
  <si>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</si>
  <si>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</si>
  <si>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</si>
  <si>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</si>
  <si>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</si>
  <si>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</si>
  <si>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</si>
  <si>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</si>
  <si>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</si>
  <si>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</si>
  <si>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</si>
  <si>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</si>
  <si>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</si>
  <si>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</si>
  <si>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</si>
  <si>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</si>
  <si>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</si>
  <si>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</si>
  <si>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</si>
  <si>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</si>
  <si>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</si>
  <si>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</si>
  <si>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</si>
  <si>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</si>
  <si>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</si>
  <si>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</si>
  <si>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</si>
  <si>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</si>
  <si>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</si>
  <si>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</si>
  <si>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</si>
  <si>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</si>
  <si>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</si>
  <si>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</si>
  <si>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</si>
  <si>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</si>
  <si>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</si>
  <si>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</si>
  <si>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</si>
  <si>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</si>
  <si>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</si>
  <si>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</si>
  <si>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</si>
  <si>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</si>
  <si>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</si>
  <si>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</si>
  <si>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</si>
  <si>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</si>
  <si>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</si>
  <si>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</si>
  <si>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</si>
  <si>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</si>
  <si>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</si>
  <si>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</si>
  <si>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</si>
  <si>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</si>
  <si>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</si>
  <si>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</si>
  <si>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</si>
  <si>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</si>
  <si>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</si>
  <si>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</si>
  <si>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</si>
  <si>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</si>
  <si>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</si>
  <si>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</si>
  <si>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</si>
  <si>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</si>
  <si>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</si>
  <si>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</si>
  <si>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</si>
  <si>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</si>
  <si>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</si>
  <si>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</si>
  <si>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</si>
  <si>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</si>
  <si>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</si>
  <si>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</si>
  <si>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</si>
  <si>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</si>
  <si>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</si>
  <si>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</si>
  <si>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</si>
  <si>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</si>
  <si>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</si>
  <si>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</si>
  <si>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</si>
  <si>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</si>
  <si>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</si>
  <si>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</si>
  <si>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</si>
  <si>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</si>
  <si>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</si>
  <si>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</si>
  <si>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</si>
  <si>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</si>
  <si>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</si>
  <si>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</si>
  <si>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</si>
  <si>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</si>
  <si>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</si>
  <si>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</si>
  <si>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</si>
  <si>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</si>
  <si>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</si>
  <si>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</si>
  <si>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</si>
  <si>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</si>
  <si>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</si>
  <si>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</si>
  <si>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</si>
  <si>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</si>
  <si>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</si>
  <si>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</si>
  <si>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</si>
  <si>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</si>
  <si>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</si>
  <si>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</si>
  <si>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</si>
  <si>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</si>
  <si>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</si>
  <si>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</si>
  <si>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</si>
  <si>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</si>
  <si>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</si>
  <si>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</si>
  <si>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</si>
  <si>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</si>
  <si>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</si>
  <si>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</si>
  <si>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</si>
  <si>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</si>
  <si>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</si>
  <si>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</si>
  <si>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</si>
  <si>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</si>
  <si>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</si>
  <si>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</si>
  <si>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</si>
  <si>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</si>
  <si>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</si>
  <si>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</si>
  <si>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</si>
  <si>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</si>
  <si>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</si>
  <si>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</si>
  <si>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</si>
  <si>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</si>
  <si>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</si>
  <si>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</si>
  <si>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</si>
  <si>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</si>
  <si>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</si>
  <si>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</si>
  <si>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</si>
  <si>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</si>
  <si>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</si>
  <si>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</si>
  <si>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</si>
  <si>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</si>
  <si>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</si>
  <si>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</si>
  <si>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</si>
  <si>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</si>
  <si>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</si>
  <si>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</si>
  <si>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</si>
  <si>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</si>
  <si>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</si>
  <si>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</si>
  <si>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</si>
  <si>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</si>
  <si>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</si>
  <si>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</si>
  <si>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</si>
  <si>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</si>
  <si>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</si>
  <si>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</si>
  <si>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</si>
  <si>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</si>
  <si>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</si>
  <si>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</si>
  <si>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</si>
  <si>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</si>
  <si>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</si>
  <si>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</si>
  <si>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</si>
  <si>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</si>
  <si>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</si>
  <si>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</si>
  <si>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</si>
  <si>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</si>
  <si>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</si>
  <si>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</si>
  <si>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</si>
  <si>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</si>
  <si>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</si>
  <si>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</si>
  <si>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</si>
  <si>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</si>
  <si>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</si>
  <si>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</si>
  <si>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</si>
  <si>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</si>
  <si>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</si>
  <si>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</si>
  <si>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</si>
  <si>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</si>
  <si>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</si>
  <si>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</si>
  <si>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</si>
  <si>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</si>
  <si>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</si>
  <si>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</si>
  <si>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</si>
  <si>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</si>
  <si>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</si>
  <si>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</si>
  <si>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</si>
  <si>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</si>
  <si>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</si>
  <si>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</si>
  <si>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</si>
  <si>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</si>
  <si>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</si>
  <si>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</si>
  <si>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</si>
  <si>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</si>
  <si>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</si>
  <si>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</si>
  <si>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</si>
  <si>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</si>
  <si>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</si>
  <si>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</si>
  <si>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</si>
  <si>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</si>
  <si>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</si>
  <si>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</si>
  <si>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</si>
  <si>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</si>
  <si>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</si>
  <si>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</si>
  <si>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</si>
  <si>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</si>
  <si>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</si>
  <si>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</si>
  <si>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</si>
  <si>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</si>
  <si>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</si>
  <si>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</si>
  <si>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</si>
  <si>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</si>
  <si>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</si>
  <si>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</si>
  <si>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</si>
  <si>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</si>
  <si>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</si>
  <si>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</si>
  <si>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</si>
  <si>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</si>
  <si>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</si>
  <si>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</si>
  <si>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</si>
  <si>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</si>
  <si>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</si>
  <si>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</si>
  <si>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</si>
  <si>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</si>
  <si>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</si>
  <si>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</si>
  <si>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</si>
  <si>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</si>
  <si>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</si>
  <si>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</si>
  <si>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</si>
  <si>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</si>
  <si>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</si>
  <si>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</si>
  <si>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</si>
  <si>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</si>
  <si>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</si>
  <si>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</si>
  <si>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</si>
  <si>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</si>
  <si>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</si>
  <si>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</si>
  <si>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</si>
  <si>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</si>
  <si>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</si>
  <si>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</si>
  <si>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</si>
  <si>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</si>
  <si>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</si>
  <si>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</si>
  <si>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</si>
  <si>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</si>
  <si>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</si>
  <si>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</si>
  <si>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</si>
  <si>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</si>
  <si>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</si>
  <si>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</si>
  <si>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</si>
  <si>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</si>
  <si>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</si>
  <si>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</si>
  <si>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</si>
  <si>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</si>
  <si>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</si>
  <si>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</si>
  <si>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</si>
  <si>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</si>
  <si>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</si>
  <si>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</si>
  <si>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</si>
  <si>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</si>
  <si>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</si>
  <si>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</si>
  <si>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</si>
  <si>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</si>
  <si>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</si>
  <si>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</si>
  <si>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</si>
  <si>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</si>
  <si>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</si>
  <si>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</si>
  <si>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</si>
  <si>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</si>
  <si>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</si>
  <si>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</si>
  <si>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</si>
  <si>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</si>
  <si>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</si>
  <si>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</si>
  <si>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</si>
  <si>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</si>
  <si>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</si>
  <si>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</si>
  <si>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</si>
  <si>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</si>
  <si>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</si>
  <si>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</si>
  <si>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</si>
  <si>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</si>
  <si>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</si>
  <si>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</si>
  <si>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</si>
  <si>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</si>
  <si>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</si>
  <si>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</si>
  <si>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</si>
  <si>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</si>
  <si>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</si>
  <si>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</si>
  <si>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</si>
  <si>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</si>
  <si>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</si>
  <si>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</si>
  <si>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</si>
  <si>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</si>
  <si>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</si>
  <si>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</si>
  <si>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</si>
  <si>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</si>
  <si>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</si>
  <si>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</si>
  <si>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</si>
  <si>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</si>
  <si>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</si>
  <si>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</si>
  <si>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</si>
  <si>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</si>
  <si>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</si>
  <si>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</si>
  <si>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</si>
  <si>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</si>
  <si>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</si>
  <si>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</si>
  <si>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</si>
  <si>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</si>
  <si>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</si>
  <si>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</si>
  <si>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</si>
  <si>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</si>
  <si>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</si>
  <si>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</si>
  <si>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</si>
  <si>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</si>
  <si>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</si>
  <si>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</si>
  <si>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</si>
  <si>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</si>
  <si>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</si>
  <si>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</si>
  <si>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</si>
  <si>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</si>
  <si>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</si>
  <si>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</si>
  <si>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</si>
  <si>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</si>
  <si>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</si>
  <si>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</si>
  <si>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</si>
  <si>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</si>
  <si>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</si>
  <si>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</si>
  <si>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</si>
  <si>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</si>
  <si>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</si>
  <si>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</si>
  <si>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</si>
  <si>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</si>
  <si>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</si>
  <si>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</si>
  <si>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</si>
  <si>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</si>
  <si>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</si>
  <si>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</si>
  <si>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</si>
  <si>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</si>
  <si>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</si>
  <si>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</si>
  <si>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</si>
  <si>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</si>
  <si>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</si>
  <si>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</si>
  <si>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</si>
  <si>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</si>
  <si>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</si>
  <si>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</si>
  <si>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</si>
  <si>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</si>
  <si>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</si>
  <si>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</si>
  <si>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</si>
  <si>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</si>
  <si>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</si>
  <si>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</si>
  <si>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</si>
  <si>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</si>
  <si>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</si>
  <si>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</si>
  <si>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</si>
  <si>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</si>
  <si>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</si>
  <si>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</si>
  <si>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</si>
  <si>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</si>
  <si>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</si>
  <si>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</si>
  <si>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</si>
  <si>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</si>
  <si>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</si>
  <si>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</si>
  <si>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</si>
  <si>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</si>
  <si>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</si>
  <si>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</si>
  <si>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</si>
  <si>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</si>
  <si>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</si>
  <si>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</si>
  <si>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</si>
  <si>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</si>
  <si>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</si>
  <si>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</si>
  <si>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</si>
  <si>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</si>
  <si>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</si>
  <si>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</si>
  <si>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</si>
  <si>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</si>
  <si>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</si>
  <si>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</si>
  <si>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</si>
  <si>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</si>
  <si>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</si>
  <si>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</si>
  <si>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</si>
  <si>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</si>
  <si>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</si>
  <si>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</si>
  <si>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</si>
  <si>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</si>
  <si>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</si>
  <si>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</si>
  <si>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</si>
  <si>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</si>
  <si>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</si>
  <si>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</si>
  <si>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</si>
  <si>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</si>
  <si>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</si>
  <si>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</si>
  <si>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</si>
  <si>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</si>
  <si>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</si>
  <si>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</si>
  <si>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</si>
  <si>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</si>
  <si>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</si>
  <si>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</si>
  <si>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</si>
  <si>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</si>
  <si>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</si>
  <si>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</si>
  <si>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</si>
  <si>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</si>
  <si>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</si>
  <si>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</si>
  <si>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</si>
  <si>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</si>
  <si>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</si>
  <si>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</si>
  <si>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</si>
  <si>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</si>
  <si>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</si>
  <si>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</si>
  <si>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</si>
  <si>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</si>
  <si>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</si>
  <si>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</si>
  <si>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</si>
  <si>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</si>
  <si>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</si>
  <si>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</si>
  <si>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</si>
  <si>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</si>
  <si>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</si>
  <si>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</si>
  <si>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</si>
  <si>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</si>
  <si>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</si>
  <si>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</si>
  <si>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</si>
  <si>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</si>
  <si>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</si>
  <si>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</si>
  <si>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</si>
  <si>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</si>
  <si>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</si>
  <si>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</si>
  <si>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</si>
  <si>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</si>
  <si>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</si>
  <si>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</si>
  <si>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</si>
  <si>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</si>
  <si>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</si>
  <si>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</si>
  <si>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</si>
  <si>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</si>
  <si>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</si>
  <si>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</si>
  <si>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</si>
  <si>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</si>
  <si>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</si>
  <si>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</si>
  <si>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</si>
  <si>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</si>
  <si>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</si>
  <si>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</si>
  <si>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</si>
  <si>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</si>
  <si>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</si>
  <si>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</si>
  <si>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</si>
  <si>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</si>
  <si>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</si>
  <si>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</si>
  <si>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</si>
  <si>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</si>
  <si>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</si>
  <si>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</si>
  <si>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</si>
  <si>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</si>
  <si>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</si>
  <si>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</si>
  <si>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</si>
  <si>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</si>
  <si>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</si>
  <si>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</si>
  <si>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</si>
  <si>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</si>
  <si>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</si>
  <si>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</si>
  <si>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</si>
  <si>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</si>
  <si>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</si>
  <si>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</si>
  <si>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</si>
  <si>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</si>
  <si>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</si>
  <si>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</si>
  <si>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</si>
  <si>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</si>
  <si>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</si>
  <si>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</si>
  <si>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</si>
  <si>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</si>
  <si>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</si>
  <si>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</si>
  <si>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</si>
  <si>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</si>
  <si>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</si>
  <si>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</si>
  <si>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</si>
  <si>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</si>
  <si>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</si>
  <si>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</si>
  <si>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</si>
  <si>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</si>
  <si>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</si>
  <si>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</si>
  <si>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</si>
  <si>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</si>
  <si>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</si>
  <si>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</si>
  <si>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</si>
  <si>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</si>
  <si>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</si>
  <si>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</si>
  <si>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</si>
  <si>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</si>
  <si>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</si>
  <si>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</si>
  <si>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</si>
  <si>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</si>
  <si>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</si>
  <si>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</si>
  <si>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</si>
  <si>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</si>
  <si>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</si>
  <si>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</si>
  <si>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</si>
  <si>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</si>
  <si>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</si>
  <si>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</si>
  <si>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</si>
  <si>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</si>
  <si>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</si>
  <si>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</si>
  <si>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</si>
  <si>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</si>
  <si>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</si>
  <si>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</si>
  <si>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</si>
  <si>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</si>
  <si>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</si>
  <si>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</si>
  <si>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</si>
  <si>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</si>
  <si>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</si>
  <si>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</si>
  <si>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</si>
  <si>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</si>
  <si>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</si>
  <si>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</si>
  <si>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</si>
  <si>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</si>
  <si>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</si>
  <si>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</si>
  <si>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</si>
  <si>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</si>
  <si>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</si>
  <si>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</si>
  <si>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</si>
  <si>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</si>
  <si>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</si>
  <si>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</si>
  <si>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</si>
  <si>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</si>
  <si>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</si>
  <si>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</si>
  <si>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</si>
  <si>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</si>
  <si>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</si>
  <si>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</si>
  <si>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</si>
  <si>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</si>
  <si>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</si>
  <si>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</si>
  <si>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</si>
  <si>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</si>
  <si>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</si>
  <si>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</si>
  <si>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</si>
  <si>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</si>
  <si>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</si>
  <si>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</si>
  <si>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</si>
  <si>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</si>
  <si>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</si>
  <si>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</si>
  <si>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</si>
  <si>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</si>
  <si>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</si>
  <si>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</si>
  <si>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</si>
  <si>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</si>
  <si>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</si>
  <si>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</si>
  <si>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</si>
  <si>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</si>
  <si>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</si>
  <si>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</si>
  <si>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</si>
  <si>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</si>
  <si>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</si>
  <si>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</si>
  <si>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</si>
  <si>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</si>
  <si>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</si>
  <si>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</si>
  <si>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</si>
  <si>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</si>
  <si>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</si>
  <si>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</si>
  <si>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</si>
  <si>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</si>
  <si>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</si>
  <si>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</si>
  <si>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</si>
  <si>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</si>
  <si>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</si>
  <si>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</si>
  <si>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</si>
  <si>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</si>
  <si>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</si>
  <si>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</si>
  <si>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</si>
  <si>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</si>
  <si>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</si>
  <si>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</si>
  <si>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</si>
  <si>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</si>
  <si>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</si>
  <si>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</si>
  <si>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</si>
  <si>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</si>
  <si>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</si>
  <si>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</si>
  <si>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</si>
  <si>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</si>
  <si>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</si>
  <si>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</si>
  <si>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</si>
  <si>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</si>
  <si>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</si>
  <si>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</si>
  <si>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</si>
  <si>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</si>
  <si>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</si>
  <si>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</si>
  <si>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</si>
  <si>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</si>
  <si>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</si>
  <si>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</si>
  <si>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</si>
  <si>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</si>
  <si>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</si>
  <si>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</si>
  <si>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</si>
  <si>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</si>
  <si>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</si>
  <si>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</si>
  <si>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</si>
  <si>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</si>
  <si>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</si>
  <si>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</si>
  <si>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</si>
  <si>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</si>
  <si>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</si>
  <si>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</si>
  <si>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</si>
  <si>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</si>
  <si>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</si>
  <si>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</si>
  <si>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</si>
  <si>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</si>
  <si>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</si>
  <si>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</si>
  <si>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</si>
  <si>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</si>
  <si>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</si>
  <si>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</si>
  <si>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</si>
  <si>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</si>
  <si>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</si>
  <si>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</si>
  <si>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</si>
  <si>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</si>
  <si>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</si>
  <si>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</si>
  <si>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</si>
  <si>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</si>
  <si>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</si>
  <si>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</si>
  <si>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</si>
  <si>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</si>
  <si>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</si>
  <si>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</si>
  <si>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</si>
  <si>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</si>
  <si>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</si>
  <si>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</si>
  <si>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</si>
  <si>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</si>
  <si>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</si>
  <si>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</si>
  <si>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</si>
  <si>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</si>
  <si>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</si>
  <si>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</si>
  <si>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</si>
  <si>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</si>
  <si>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</si>
  <si>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</si>
  <si>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</si>
  <si>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</si>
  <si>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</si>
  <si>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</si>
  <si>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</si>
  <si>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</si>
  <si>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</si>
  <si>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</si>
  <si>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</si>
  <si>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</si>
  <si>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</si>
  <si>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</si>
  <si>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</si>
  <si>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</si>
  <si>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</si>
  <si>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</si>
  <si>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</si>
  <si>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</si>
  <si>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</si>
  <si>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</si>
  <si>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</si>
  <si>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</si>
  <si>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</si>
  <si>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</si>
  <si>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</si>
  <si>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</si>
  <si>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</si>
  <si>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</si>
  <si>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</si>
  <si>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</si>
  <si>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</si>
  <si>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</si>
  <si>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</si>
  <si>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</si>
  <si>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</si>
  <si>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</si>
  <si>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</si>
  <si>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</si>
  <si>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</si>
  <si>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</si>
  <si>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</si>
  <si>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</si>
  <si>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</si>
  <si>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</si>
  <si>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</si>
  <si>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</si>
  <si>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</si>
  <si>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</si>
  <si>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</si>
  <si>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</si>
  <si>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</si>
  <si>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</si>
  <si>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</si>
  <si>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</si>
  <si>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</si>
  <si>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</si>
  <si>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</si>
  <si>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</si>
  <si>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</si>
  <si>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</si>
  <si>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</si>
  <si>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</si>
  <si>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</si>
  <si>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</si>
  <si>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</si>
  <si>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</si>
  <si>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</si>
  <si>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</si>
  <si>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</si>
  <si>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</si>
  <si>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</si>
  <si>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</si>
  <si>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</si>
  <si>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</si>
  <si>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</si>
  <si>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</si>
  <si>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</si>
  <si>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</si>
  <si>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</si>
  <si>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</si>
  <si>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</si>
  <si>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</si>
  <si>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</si>
  <si>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</si>
  <si>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</si>
  <si>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</si>
  <si>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</si>
  <si>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</si>
  <si>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</si>
  <si>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</si>
  <si>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</si>
  <si>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</si>
  <si>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</si>
  <si>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</si>
  <si>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</si>
  <si>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</si>
  <si>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</si>
  <si>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</si>
  <si>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</si>
  <si>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</si>
  <si>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</si>
  <si>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</si>
  <si>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</si>
  <si>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</si>
  <si>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</si>
  <si>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</si>
  <si>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</si>
  <si>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</si>
  <si>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</si>
  <si>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</si>
  <si>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</si>
  <si>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</si>
  <si>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</si>
  <si>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</si>
  <si>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</si>
  <si>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</si>
  <si>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</si>
  <si>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</si>
  <si>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</si>
  <si>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</si>
  <si>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</si>
  <si>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</si>
  <si>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</si>
  <si>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</si>
  <si>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</si>
  <si>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</si>
  <si>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</si>
  <si>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</si>
  <si>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</si>
  <si>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</si>
  <si>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</si>
  <si>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</si>
  <si>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</si>
  <si>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</si>
  <si>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</si>
  <si>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</si>
  <si>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</si>
  <si>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</si>
  <si>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</si>
  <si>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</si>
  <si>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</si>
  <si>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</si>
  <si>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</si>
  <si>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</si>
  <si>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</si>
  <si>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</si>
  <si>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</si>
  <si>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</si>
  <si>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</si>
  <si>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</si>
  <si>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</si>
  <si>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</si>
  <si>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</si>
  <si>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</si>
  <si>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</si>
  <si>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</si>
  <si>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</si>
  <si>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</si>
  <si>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</si>
  <si>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</si>
  <si>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</si>
  <si>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</si>
  <si>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</si>
  <si>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</si>
  <si>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</si>
  <si>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</si>
  <si>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</si>
  <si>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</si>
  <si>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</si>
  <si>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</si>
  <si>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</si>
  <si>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</si>
  <si>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</si>
  <si>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</si>
  <si>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</si>
  <si>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</si>
  <si>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</si>
  <si>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</si>
  <si>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</si>
  <si>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</si>
  <si>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</si>
  <si>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</si>
  <si>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</si>
  <si>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</si>
  <si>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</si>
  <si>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</si>
  <si>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</si>
  <si>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</si>
  <si>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</si>
  <si>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</si>
  <si>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</si>
  <si>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</si>
  <si>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</si>
  <si>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</si>
  <si>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</si>
  <si>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</si>
  <si>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</si>
  <si>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</si>
  <si>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</si>
  <si>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</si>
  <si>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</si>
  <si>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</si>
  <si>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</si>
  <si>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</si>
  <si>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</si>
  <si>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</si>
  <si>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</si>
  <si>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</si>
  <si>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</si>
  <si>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</si>
  <si>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</si>
  <si>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</si>
  <si>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</si>
  <si>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</si>
  <si>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</si>
  <si>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</si>
  <si>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</si>
  <si>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</si>
  <si>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</si>
  <si>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</si>
  <si>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</si>
  <si>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</si>
  <si>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</si>
  <si>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</si>
  <si>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</si>
  <si>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</si>
  <si>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</si>
  <si>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</si>
  <si>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</si>
  <si>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</si>
  <si>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</si>
  <si>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</si>
  <si>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</si>
  <si>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</si>
  <si>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</si>
  <si>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</si>
  <si>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</si>
  <si>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</si>
  <si>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</si>
  <si>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</si>
  <si>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</si>
  <si>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</si>
  <si>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</si>
  <si>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</si>
  <si>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</si>
  <si>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</si>
  <si>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</si>
  <si>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</si>
  <si>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</si>
  <si>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</si>
  <si>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</si>
  <si>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</si>
  <si>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</si>
  <si>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</si>
  <si>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</si>
  <si>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</si>
  <si>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</si>
  <si>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</si>
  <si>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</si>
  <si>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</si>
  <si>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</si>
  <si>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</si>
  <si>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</si>
  <si>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</si>
  <si>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</si>
  <si>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</si>
  <si>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</si>
  <si>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</si>
  <si>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</si>
  <si>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</si>
  <si>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</si>
  <si>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</si>
  <si>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</si>
  <si>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</si>
  <si>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</si>
  <si>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</si>
  <si>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</si>
  <si>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</si>
  <si>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</si>
  <si>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</si>
  <si>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</si>
  <si>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</si>
  <si>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</si>
  <si>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</si>
  <si>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</si>
  <si>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</si>
  <si>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</si>
  <si>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</si>
  <si>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</si>
  <si>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</si>
  <si>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</si>
  <si>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</si>
  <si>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</si>
  <si>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</si>
  <si>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</si>
  <si>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</si>
  <si>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</si>
  <si>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</si>
  <si>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</si>
  <si>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</si>
  <si>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</si>
  <si>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</si>
  <si>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</si>
  <si>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</si>
  <si>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</si>
  <si>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</si>
  <si>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</si>
  <si>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</si>
  <si>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</si>
  <si>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</si>
  <si>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</si>
  <si>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</si>
  <si>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</si>
  <si>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</si>
  <si>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</si>
  <si>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</si>
  <si>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</si>
  <si>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</si>
  <si>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</si>
  <si>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</si>
  <si>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</si>
  <si>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</si>
  <si>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</si>
  <si>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</si>
  <si>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</si>
  <si>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</si>
  <si>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</si>
  <si>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</si>
  <si>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</si>
  <si>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</si>
  <si>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</si>
  <si>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</si>
  <si>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</si>
  <si>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</si>
  <si>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</si>
  <si>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</si>
  <si>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</si>
  <si>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</si>
  <si>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</si>
  <si>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</si>
  <si>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</si>
  <si>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</si>
  <si>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</si>
  <si>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</si>
  <si>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</si>
  <si>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</si>
  <si>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</si>
  <si>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</si>
  <si>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</si>
  <si>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</si>
  <si>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</si>
  <si>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</si>
  <si>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</si>
  <si>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</si>
  <si>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</si>
  <si>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</si>
  <si>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</si>
  <si>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</si>
  <si>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</si>
  <si>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</si>
  <si>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</si>
  <si>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</si>
  <si>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</si>
  <si>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</si>
  <si>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</si>
  <si>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</si>
  <si>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</si>
  <si>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</si>
  <si>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</si>
  <si>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</si>
  <si>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</si>
  <si>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</si>
  <si>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</si>
  <si>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</si>
  <si>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</si>
  <si>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</si>
  <si>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</si>
  <si>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</si>
  <si>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</si>
  <si>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</si>
  <si>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</si>
  <si>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</si>
  <si>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</si>
  <si>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</si>
  <si>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</si>
  <si>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</si>
  <si>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</si>
  <si>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</si>
  <si>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</si>
  <si>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</si>
  <si>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</si>
  <si>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</si>
  <si>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</si>
  <si>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</si>
  <si>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</si>
  <si>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</si>
  <si>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</si>
  <si>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</si>
  <si>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</si>
  <si>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</si>
  <si>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</si>
  <si>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</si>
  <si>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</si>
  <si>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</si>
  <si>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</si>
  <si>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</si>
  <si>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</si>
  <si>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</si>
  <si>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</si>
  <si>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</si>
  <si>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</si>
  <si>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</si>
  <si>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</si>
  <si>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</si>
  <si>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</si>
  <si>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</si>
  <si>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</si>
  <si>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</si>
  <si>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</si>
  <si>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</si>
  <si>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</si>
  <si>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</si>
  <si>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</si>
  <si>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</si>
  <si>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</si>
  <si>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</si>
  <si>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</si>
  <si>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</si>
  <si>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</si>
  <si>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</si>
  <si>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</si>
  <si>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</si>
  <si>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</si>
  <si>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</si>
  <si>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</si>
  <si>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</si>
  <si>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</si>
  <si>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</si>
  <si>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</si>
  <si>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</si>
  <si>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</si>
  <si>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</si>
  <si>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</si>
  <si>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</si>
  <si>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</si>
  <si>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</si>
  <si>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</si>
  <si>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</si>
  <si>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</si>
  <si>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</si>
  <si>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</si>
  <si>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</si>
  <si>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</si>
  <si>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</si>
  <si>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</si>
  <si>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</si>
  <si>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</si>
  <si>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</si>
  <si>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</si>
  <si>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</si>
  <si>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</si>
  <si>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</si>
  <si>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</si>
  <si>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</si>
  <si>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</si>
  <si>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</si>
  <si>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</si>
  <si>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</si>
  <si>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</si>
  <si>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</si>
  <si>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</si>
  <si>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</si>
  <si>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</si>
  <si>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</si>
  <si>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</si>
  <si>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</si>
  <si>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</si>
  <si>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</si>
  <si>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</si>
  <si>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</si>
  <si>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</si>
  <si>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</si>
  <si>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</si>
  <si>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</si>
  <si>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</si>
  <si>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</si>
  <si>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</si>
  <si>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</si>
  <si>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</si>
  <si>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</si>
  <si>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</si>
  <si>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</si>
  <si>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</si>
  <si>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</si>
  <si>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</si>
  <si>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</si>
  <si>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</si>
  <si>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</si>
  <si>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</si>
  <si>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</si>
  <si>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</si>
  <si>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</si>
  <si>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</si>
  <si>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</si>
  <si>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</si>
  <si>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</si>
  <si>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</si>
  <si>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</si>
  <si>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</si>
  <si>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</si>
  <si>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</si>
  <si>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</si>
  <si>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</si>
  <si>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</si>
  <si>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</si>
  <si>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</si>
  <si>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</si>
  <si>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</si>
  <si>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</si>
  <si>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</si>
  <si>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</si>
  <si>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</si>
  <si>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</si>
  <si>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</si>
  <si>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</si>
  <si>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</si>
  <si>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</si>
  <si>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</si>
  <si>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</si>
  <si>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</si>
  <si>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</si>
  <si>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</si>
  <si>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</si>
  <si>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</si>
  <si>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</si>
  <si>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</si>
  <si>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</si>
  <si>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</si>
  <si>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</si>
  <si>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</si>
  <si>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</si>
  <si>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</si>
  <si>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</si>
  <si>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</si>
  <si>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</si>
  <si>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</si>
  <si>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</si>
  <si>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</si>
  <si>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</si>
  <si>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</si>
  <si>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</si>
  <si>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</si>
  <si>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</si>
  <si>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</si>
  <si>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</si>
  <si>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</si>
  <si>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</si>
  <si>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</si>
  <si>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</si>
  <si>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</si>
  <si>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</si>
  <si>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</si>
  <si>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</si>
  <si>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</si>
  <si>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</si>
  <si>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</si>
  <si>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</si>
  <si>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</si>
  <si>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</si>
  <si>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</si>
  <si>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</si>
  <si>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</si>
  <si>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</si>
  <si>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</si>
  <si>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</si>
  <si>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</si>
  <si>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</si>
  <si>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</si>
  <si>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</si>
  <si>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</si>
  <si>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</si>
  <si>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</si>
  <si>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</si>
  <si>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</si>
  <si>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</si>
  <si>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</si>
  <si>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</si>
  <si>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</si>
  <si>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</si>
  <si>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</si>
  <si>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</si>
  <si>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</si>
  <si>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</si>
  <si>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</si>
  <si>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</si>
  <si>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</si>
  <si>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</si>
  <si>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</si>
  <si>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</si>
  <si>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</si>
  <si>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</si>
  <si>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</si>
  <si>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</si>
  <si>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</si>
  <si>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</si>
  <si>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</si>
  <si>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</si>
  <si>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</si>
  <si>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</si>
  <si>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</si>
  <si>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</si>
  <si>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</si>
  <si>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</si>
  <si>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</si>
  <si>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</si>
  <si>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</si>
  <si>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</si>
  <si>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</si>
  <si>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</si>
  <si>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</si>
  <si>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</si>
  <si>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</si>
  <si>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</si>
  <si>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</si>
  <si>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</si>
  <si>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</si>
  <si>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</si>
  <si>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</si>
  <si>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</si>
  <si>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</si>
  <si>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</si>
  <si>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</si>
  <si>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</si>
  <si>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</si>
  <si>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</si>
  <si>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</si>
  <si>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</si>
  <si>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</si>
  <si>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</si>
  <si>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</si>
  <si>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</si>
  <si>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</si>
  <si>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</si>
  <si>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</si>
  <si>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</si>
  <si>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</si>
  <si>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</si>
  <si>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</si>
  <si>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</si>
  <si>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</si>
  <si>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</si>
  <si>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</si>
  <si>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</si>
  <si>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</si>
  <si>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</si>
  <si>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</si>
  <si>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</si>
  <si>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</si>
  <si>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</si>
  <si>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</si>
  <si>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</si>
  <si>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</si>
  <si>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</si>
  <si>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</si>
  <si>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</si>
  <si>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</si>
  <si>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</si>
  <si>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</si>
  <si>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</si>
  <si>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</si>
  <si>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</si>
  <si>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</si>
  <si>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</si>
  <si>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</si>
  <si>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</si>
  <si>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</si>
  <si>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</si>
  <si>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</si>
  <si>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</si>
  <si>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</si>
  <si>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</si>
  <si>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</si>
  <si>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</si>
  <si>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</si>
  <si>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</si>
  <si>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</si>
  <si>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</si>
  <si>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</si>
  <si>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</si>
  <si>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</si>
  <si>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</si>
  <si>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</si>
  <si>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</si>
  <si>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</si>
  <si>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</si>
  <si>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</si>
  <si>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</si>
  <si>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</si>
  <si>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</si>
  <si>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</si>
  <si>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</si>
  <si>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</si>
  <si>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</si>
  <si>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</si>
  <si>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</si>
  <si>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</si>
  <si>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</si>
  <si>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</si>
  <si>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</si>
  <si>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</si>
  <si>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</si>
  <si>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</si>
  <si>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</si>
  <si>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</si>
  <si>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</si>
  <si>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</si>
  <si>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</si>
  <si>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</si>
  <si>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</si>
  <si>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</si>
  <si>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</si>
  <si>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</si>
  <si>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</si>
  <si>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</si>
  <si>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</si>
  <si>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</si>
  <si>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</si>
  <si>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</si>
  <si>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</si>
  <si>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</si>
  <si>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</si>
  <si>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</si>
  <si>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</si>
  <si>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</si>
  <si>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</si>
  <si>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</si>
  <si>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</si>
  <si>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</si>
  <si>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</si>
  <si>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</si>
  <si>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</si>
  <si>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</si>
  <si>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</si>
  <si>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</si>
  <si>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</si>
  <si>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</si>
  <si>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</si>
  <si>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</si>
  <si>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</si>
  <si>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</si>
  <si>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</si>
  <si>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</si>
  <si>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</si>
  <si>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</si>
  <si>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</si>
  <si>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</si>
  <si>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</si>
  <si>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</si>
  <si>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</si>
  <si>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</si>
  <si>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</si>
  <si>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</si>
  <si>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</si>
  <si>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</si>
  <si>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</si>
  <si>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</si>
  <si>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</si>
  <si>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</si>
  <si>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</si>
  <si>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</si>
  <si>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</si>
  <si>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</si>
  <si>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</si>
  <si>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</si>
  <si>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</si>
  <si>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</si>
  <si>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</si>
  <si>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</si>
  <si>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</si>
  <si>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</si>
  <si>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</si>
  <si>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</si>
  <si>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</si>
  <si>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</si>
  <si>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</si>
  <si>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</si>
  <si>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</si>
  <si>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</si>
  <si>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</si>
  <si>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</si>
  <si>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</si>
  <si>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</si>
  <si>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</si>
  <si>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</si>
  <si>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</si>
  <si>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</si>
  <si>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</si>
  <si>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</si>
  <si>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</si>
  <si>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</si>
  <si>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</si>
  <si>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</si>
  <si>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</si>
  <si>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</si>
  <si>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</si>
  <si>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</si>
  <si>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</si>
  <si>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</si>
  <si>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</si>
  <si>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</si>
  <si>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</si>
  <si>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</si>
  <si>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</si>
  <si>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</si>
  <si>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</si>
  <si>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</si>
  <si>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</si>
  <si>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</si>
  <si>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</si>
  <si>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</si>
  <si>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</si>
  <si>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</si>
  <si>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</si>
  <si>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</si>
  <si>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</si>
  <si>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</si>
  <si>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</si>
  <si>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</si>
  <si>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</si>
  <si>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</si>
  <si>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</si>
  <si>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</si>
  <si>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</si>
  <si>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</si>
  <si>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</si>
  <si>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</si>
  <si>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</si>
  <si>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</si>
  <si>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</si>
  <si>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</si>
  <si>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</si>
  <si>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</si>
  <si>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</si>
  <si>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</si>
  <si>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</si>
  <si>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</si>
  <si>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</si>
  <si>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</si>
  <si>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</si>
  <si>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</si>
  <si>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</si>
  <si>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</si>
  <si>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</si>
  <si>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</si>
  <si>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</si>
  <si>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</si>
  <si>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</si>
  <si>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</si>
  <si>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</si>
  <si>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</si>
  <si>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</si>
  <si>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</si>
  <si>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</si>
  <si>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</si>
  <si>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</si>
  <si>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</si>
  <si>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</si>
  <si>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</si>
  <si>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</si>
  <si>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</si>
  <si>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</si>
  <si>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</si>
  <si>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</si>
  <si>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</si>
  <si>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</si>
  <si>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</si>
  <si>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</si>
  <si>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</si>
  <si>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</si>
  <si>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</si>
  <si>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</si>
  <si>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</si>
  <si>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</si>
  <si>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</si>
  <si>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</si>
  <si>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</si>
  <si>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</si>
  <si>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</si>
  <si>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</si>
  <si>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</si>
  <si>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</si>
  <si>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</si>
  <si>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</si>
  <si>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</si>
  <si>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</si>
  <si>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</si>
  <si>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</si>
  <si>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</si>
  <si>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</si>
  <si>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</si>
  <si>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</si>
  <si>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</si>
  <si>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</si>
  <si>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</si>
  <si>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</si>
  <si>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</si>
  <si>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</si>
  <si>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</si>
  <si>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</si>
  <si>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</si>
  <si>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</si>
  <si>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</si>
  <si>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</si>
  <si>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</si>
  <si>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</si>
  <si>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</si>
  <si>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</si>
  <si>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</si>
  <si>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</si>
  <si>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</si>
  <si>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</si>
  <si>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</si>
  <si>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</si>
  <si>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</si>
  <si>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</si>
  <si>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</si>
  <si>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</si>
  <si>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</si>
  <si>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</si>
  <si>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</si>
  <si>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</si>
  <si>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</si>
  <si>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</si>
  <si>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</si>
  <si>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</si>
  <si>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</si>
  <si>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</si>
  <si>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</si>
  <si>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</si>
  <si>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</si>
  <si>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</si>
  <si>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</si>
  <si>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</si>
  <si>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</si>
  <si>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</si>
  <si>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</si>
  <si>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</si>
  <si>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</si>
  <si>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</si>
  <si>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</si>
  <si>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</si>
  <si>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</si>
  <si>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</si>
  <si>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</si>
  <si>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</si>
  <si>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</si>
  <si>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</si>
  <si>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</si>
  <si>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</si>
  <si>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</si>
  <si>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</si>
  <si>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</si>
  <si>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</si>
  <si>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</si>
  <si>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</si>
  <si>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</si>
  <si>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</si>
  <si>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</si>
  <si>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</si>
  <si>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</si>
  <si>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</si>
  <si>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</si>
  <si>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</si>
  <si>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</si>
  <si>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</si>
  <si>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</si>
  <si>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</si>
  <si>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</si>
  <si>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</si>
  <si>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</si>
  <si>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</si>
  <si>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</si>
  <si>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</si>
  <si>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</si>
  <si>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</si>
  <si>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</si>
  <si>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</si>
  <si>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</si>
  <si>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</si>
  <si>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</si>
  <si>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</si>
  <si>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</si>
  <si>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</si>
  <si>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</si>
  <si>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</si>
  <si>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</si>
  <si>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</si>
  <si>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</si>
  <si>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</si>
  <si>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</si>
  <si>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</si>
  <si>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</si>
  <si>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</si>
  <si>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</si>
  <si>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</si>
  <si>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</si>
  <si>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</si>
  <si>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</si>
  <si>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</si>
  <si>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</si>
  <si>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</si>
  <si>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</si>
  <si>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</si>
  <si>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</si>
  <si>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</si>
  <si>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</si>
  <si>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</si>
  <si>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</si>
  <si>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</si>
  <si>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</si>
  <si>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</si>
  <si>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</si>
  <si>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</si>
  <si>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</si>
  <si>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</si>
  <si>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</si>
  <si>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</si>
  <si>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</si>
  <si>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</si>
  <si>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</si>
  <si>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</si>
  <si>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</si>
  <si>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</si>
  <si>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</si>
  <si>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</si>
  <si>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</si>
  <si>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</si>
  <si>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</si>
  <si>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</si>
  <si>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</si>
  <si>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</si>
  <si>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</si>
  <si>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</si>
  <si>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</si>
  <si>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</si>
  <si>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</si>
  <si>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</si>
  <si>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</si>
  <si>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</si>
  <si>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</si>
  <si>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</si>
  <si>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</si>
  <si>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</si>
  <si>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</si>
  <si>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</si>
  <si>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</si>
  <si>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</si>
  <si>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</si>
  <si>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</si>
  <si>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</si>
  <si>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</si>
  <si>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</si>
  <si>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</si>
  <si>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</si>
  <si>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</si>
  <si>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</si>
  <si>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</si>
  <si>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</si>
  <si>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</si>
  <si>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</si>
  <si>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</si>
  <si>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</si>
  <si>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</si>
  <si>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</si>
  <si>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</si>
  <si>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</si>
  <si>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</si>
  <si>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</si>
  <si>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</si>
  <si>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</si>
  <si>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</si>
  <si>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</si>
  <si>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</si>
  <si>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</si>
  <si>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</si>
  <si>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</si>
  <si>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</si>
  <si>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</si>
  <si>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</si>
  <si>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</si>
  <si>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</si>
  <si>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</si>
  <si>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</si>
  <si>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</si>
  <si>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</si>
  <si>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</si>
  <si>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</si>
  <si>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</si>
  <si>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</si>
  <si>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</si>
  <si>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</si>
  <si>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</si>
  <si>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</si>
  <si>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</si>
  <si>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</si>
  <si>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</si>
  <si>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</si>
  <si>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</si>
  <si>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</si>
  <si>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</si>
  <si>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</si>
  <si>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</si>
  <si>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</si>
  <si>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</si>
  <si>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</si>
  <si>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</si>
  <si>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</si>
  <si>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</si>
  <si>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</si>
  <si>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</si>
  <si>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</si>
  <si>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</si>
  <si>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</si>
  <si>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</si>
  <si>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</si>
  <si>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</si>
  <si>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</si>
  <si>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</si>
  <si>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</si>
  <si>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</si>
  <si>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</si>
  <si>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</si>
  <si>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</si>
  <si>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</si>
  <si>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</si>
  <si>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</si>
  <si>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</si>
  <si>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</si>
  <si>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</si>
  <si>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</si>
  <si>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</si>
  <si>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</si>
  <si>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</si>
  <si>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</si>
  <si>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</si>
  <si>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</si>
  <si>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</si>
  <si>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</si>
  <si>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</si>
  <si>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</si>
  <si>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</si>
  <si>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</si>
  <si>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</si>
  <si>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</si>
  <si>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</si>
  <si>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</si>
  <si>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</si>
  <si>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</si>
  <si>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</si>
  <si>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</si>
  <si>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</si>
  <si>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</si>
  <si>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</si>
  <si>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</si>
  <si>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</si>
  <si>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</si>
  <si>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</si>
  <si>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</si>
  <si>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</si>
  <si>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</si>
  <si>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</si>
  <si>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</si>
  <si>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</si>
  <si>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</si>
  <si>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</si>
  <si>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</si>
  <si>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</si>
  <si>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</si>
  <si>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</si>
  <si>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</si>
  <si>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</si>
  <si>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</si>
  <si>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</si>
  <si>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</si>
  <si>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</si>
  <si>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</si>
  <si>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</si>
  <si>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</si>
  <si>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</si>
  <si>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</si>
  <si>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</si>
  <si>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</si>
  <si>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</si>
  <si>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</si>
  <si>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</si>
  <si>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</si>
  <si>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</si>
  <si>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</si>
  <si>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</si>
  <si>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</si>
  <si>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</si>
  <si>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</si>
  <si>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</si>
  <si>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</si>
  <si>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</si>
  <si>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</si>
  <si>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</si>
  <si>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</si>
  <si>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</si>
  <si>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</si>
  <si>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</si>
  <si>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</si>
  <si>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</si>
  <si>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</si>
  <si>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</si>
  <si>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</si>
  <si>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</si>
  <si>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</si>
  <si>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</si>
  <si>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</si>
  <si>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</si>
  <si>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</si>
  <si>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</si>
  <si>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</si>
  <si>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</si>
  <si>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</si>
  <si>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</si>
  <si>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</si>
  <si>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</si>
  <si>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</si>
  <si>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</si>
  <si>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</si>
  <si>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</si>
  <si>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</si>
  <si>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</si>
  <si>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</si>
  <si>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</si>
  <si>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</si>
  <si>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</si>
  <si>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</si>
  <si>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</si>
  <si>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</si>
  <si>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</si>
  <si>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</si>
  <si>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</si>
  <si>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</si>
  <si>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</si>
  <si>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</si>
  <si>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</si>
  <si>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</si>
  <si>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</si>
  <si>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</si>
  <si>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</si>
  <si>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</si>
  <si>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</si>
  <si>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</si>
  <si>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</si>
  <si>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</si>
  <si>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</si>
  <si>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</si>
  <si>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</si>
  <si>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</si>
  <si>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</si>
  <si>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</si>
  <si>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</si>
  <si>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</si>
  <si>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</si>
  <si>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</si>
  <si>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</si>
  <si>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</si>
  <si>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</si>
  <si>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</si>
  <si>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</si>
  <si>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</si>
  <si>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</si>
  <si>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</si>
  <si>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</si>
  <si>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</si>
  <si>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</si>
  <si>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</si>
  <si>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</si>
  <si>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</si>
  <si>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</si>
  <si>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</si>
  <si>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</si>
  <si>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</si>
  <si>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</si>
  <si>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</si>
  <si>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</si>
  <si>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</si>
  <si>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</si>
  <si>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</si>
  <si>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</si>
  <si>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</si>
  <si>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</si>
  <si>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</si>
  <si>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</si>
  <si>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</si>
  <si>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</si>
  <si>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</si>
  <si>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</si>
  <si>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</si>
  <si>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</si>
  <si>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</si>
  <si>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</si>
  <si>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</si>
  <si>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</si>
  <si>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</si>
  <si>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</si>
  <si>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</si>
  <si>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</si>
  <si>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</si>
  <si>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</si>
  <si>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</si>
  <si>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</si>
  <si>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</si>
  <si>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</si>
  <si>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</si>
  <si>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</si>
  <si>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</si>
  <si>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</si>
  <si>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</si>
  <si>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</si>
  <si>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</si>
  <si>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</si>
  <si>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</si>
  <si>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</si>
  <si>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</si>
  <si>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</si>
  <si>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</si>
  <si>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</si>
  <si>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</si>
  <si>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</si>
  <si>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</si>
  <si>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</si>
  <si>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</si>
  <si>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</si>
  <si>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</si>
  <si>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</si>
  <si>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</si>
  <si>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</si>
  <si>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</si>
  <si>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</si>
  <si>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</si>
  <si>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</si>
  <si>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</si>
  <si>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</si>
  <si>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</si>
  <si>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</si>
  <si>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</si>
  <si>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</si>
  <si>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</si>
  <si>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</si>
  <si>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</si>
  <si>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</si>
  <si>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</si>
  <si>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</si>
  <si>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</si>
  <si>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</si>
  <si>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</si>
  <si>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</si>
  <si>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</si>
  <si>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</si>
  <si>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</si>
  <si>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</si>
  <si>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</si>
  <si>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</si>
  <si>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</si>
  <si>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</si>
  <si>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</si>
  <si>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</si>
  <si>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</si>
  <si>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</si>
  <si>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</si>
  <si>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</si>
  <si>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</si>
  <si>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</si>
  <si>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</si>
  <si>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</si>
  <si>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</si>
  <si>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</si>
  <si>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</si>
  <si>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</si>
  <si>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</si>
  <si>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</si>
  <si>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</si>
  <si>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</si>
  <si>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</si>
  <si>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</si>
  <si>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</si>
  <si>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</si>
  <si>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</si>
  <si>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</si>
  <si>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</si>
  <si>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</si>
  <si>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</si>
  <si>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</si>
  <si>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</si>
  <si>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</si>
  <si>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</si>
  <si>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</si>
  <si>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</si>
  <si>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</si>
  <si>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</si>
  <si>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</si>
  <si>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</si>
  <si>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</si>
  <si>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</si>
  <si>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</si>
  <si>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</si>
  <si>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</si>
  <si>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</si>
  <si>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</si>
  <si>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</si>
  <si>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</si>
  <si>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</si>
  <si>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</si>
  <si>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</si>
  <si>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</si>
  <si>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</si>
  <si>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</si>
  <si>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</si>
  <si>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</si>
  <si>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</si>
  <si>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</si>
  <si>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</si>
  <si>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</si>
  <si>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</si>
  <si>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</si>
  <si>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</si>
  <si>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</si>
  <si>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</si>
  <si>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</si>
  <si>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</si>
  <si>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</si>
  <si>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</si>
  <si>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</si>
  <si>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</si>
  <si>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</si>
  <si>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</si>
  <si>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</si>
  <si>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</si>
  <si>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</si>
  <si>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</si>
  <si>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</si>
  <si>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</si>
  <si>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</si>
  <si>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</si>
  <si>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</si>
  <si>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</si>
  <si>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</si>
  <si>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</si>
  <si>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</si>
  <si>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</si>
  <si>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</si>
  <si>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</si>
  <si>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</si>
  <si>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</si>
  <si>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</si>
  <si>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</si>
  <si>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</si>
  <si>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</si>
  <si>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</si>
  <si>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</si>
  <si>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</si>
  <si>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</si>
  <si>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</si>
  <si>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</si>
  <si>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</si>
  <si>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</si>
  <si>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</si>
  <si>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</si>
  <si>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</si>
  <si>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</si>
  <si>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</si>
  <si>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</si>
  <si>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</si>
  <si>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</si>
  <si>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</si>
  <si>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</si>
  <si>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</si>
  <si>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</si>
  <si>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</si>
  <si>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</si>
  <si>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</si>
  <si>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</si>
  <si>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</si>
  <si>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</si>
  <si>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</si>
  <si>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</si>
  <si>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</si>
  <si>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</si>
  <si>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</si>
  <si>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</si>
  <si>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</si>
  <si>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</si>
  <si>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</si>
  <si>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</si>
  <si>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</si>
  <si>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</si>
  <si>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</si>
  <si>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</si>
  <si>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</si>
  <si>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</si>
  <si>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</si>
  <si>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</si>
  <si>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</si>
  <si>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</si>
  <si>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</si>
  <si>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</si>
  <si>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</si>
  <si>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</si>
  <si>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</si>
  <si>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</si>
  <si>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</si>
  <si>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</si>
  <si>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</si>
  <si>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</si>
  <si>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</si>
  <si>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</si>
  <si>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</si>
  <si>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</si>
  <si>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</si>
  <si>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</si>
  <si>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</si>
  <si>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</si>
  <si>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</si>
  <si>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</si>
  <si>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</si>
  <si>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</si>
  <si>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</si>
  <si>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</si>
  <si>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</si>
  <si>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</si>
  <si>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</si>
  <si>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</si>
  <si>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</si>
  <si>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</si>
  <si>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</si>
  <si>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</si>
  <si>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</si>
  <si>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</si>
  <si>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</si>
  <si>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</si>
  <si>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</si>
  <si>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</si>
  <si>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</si>
  <si>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</si>
  <si>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</si>
  <si>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</si>
  <si>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</si>
  <si>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</si>
  <si>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</si>
  <si>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</si>
  <si>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</si>
  <si>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</si>
  <si>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</si>
  <si>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</si>
  <si>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</si>
  <si>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</si>
  <si>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</si>
  <si>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</si>
  <si>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</si>
  <si>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</si>
  <si>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</si>
  <si>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</si>
  <si>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</si>
  <si>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</si>
  <si>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</si>
  <si>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</si>
  <si>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</si>
  <si>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</si>
  <si>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</si>
  <si>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</si>
  <si>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</si>
  <si>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</si>
  <si>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</si>
  <si>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</si>
  <si>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</si>
  <si>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</si>
  <si>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</si>
  <si>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</si>
  <si>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</si>
  <si>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</si>
  <si>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</si>
  <si>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</si>
  <si>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</si>
  <si>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</si>
  <si>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</si>
  <si>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</si>
  <si>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</si>
  <si>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</si>
  <si>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</si>
  <si>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</si>
  <si>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</si>
  <si>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</si>
  <si>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</si>
  <si>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</si>
  <si>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</si>
  <si>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</si>
  <si>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</si>
  <si>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</si>
  <si>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</si>
  <si>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</si>
  <si>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</si>
  <si>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</si>
  <si>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</si>
  <si>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</si>
  <si>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</si>
  <si>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</si>
  <si>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</si>
  <si>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</si>
  <si>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</si>
  <si>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</si>
  <si>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</si>
  <si>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</si>
  <si>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</si>
  <si>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</si>
  <si>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</si>
  <si>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</si>
  <si>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</si>
  <si>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</si>
  <si>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</si>
  <si>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</si>
  <si>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</si>
  <si>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</si>
  <si>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</si>
  <si>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</si>
  <si>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</si>
  <si>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</si>
  <si>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</si>
  <si>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</si>
  <si>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</si>
  <si>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</si>
  <si>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</si>
  <si>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</si>
  <si>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</si>
  <si>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</si>
  <si>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</si>
  <si>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</si>
  <si>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</si>
  <si>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</si>
  <si>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</si>
  <si>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</si>
  <si>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</si>
  <si>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</si>
  <si>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</si>
  <si>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</si>
  <si>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</si>
  <si>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</si>
  <si>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</si>
  <si>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</si>
  <si>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</si>
  <si>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</si>
  <si>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</si>
  <si>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</si>
  <si>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</si>
  <si>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</si>
  <si>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</si>
  <si>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</si>
  <si>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</si>
  <si>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</si>
  <si>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</si>
  <si>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</si>
  <si>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</si>
  <si>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</si>
  <si>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</si>
  <si>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</si>
  <si>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</si>
  <si>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</si>
  <si>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</si>
  <si>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</si>
  <si>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</si>
  <si>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</si>
  <si>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</si>
  <si>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</si>
  <si>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</si>
  <si>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</si>
  <si>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</si>
  <si>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</si>
  <si>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</si>
  <si>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</si>
  <si>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</si>
  <si>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</si>
  <si>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</si>
  <si>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</si>
  <si>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</si>
  <si>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</si>
  <si>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</si>
  <si>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</si>
  <si>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</si>
  <si>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</si>
  <si>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</si>
  <si>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</si>
  <si>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</si>
  <si>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</si>
  <si>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</si>
  <si>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</si>
  <si>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</si>
  <si>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</si>
  <si>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</si>
  <si>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</si>
  <si>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</si>
  <si>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</si>
  <si>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</si>
  <si>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</si>
  <si>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</si>
  <si>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</si>
  <si>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</si>
  <si>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</si>
  <si>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</si>
  <si>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</si>
  <si>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</si>
  <si>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</si>
  <si>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</si>
  <si>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</si>
  <si>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</si>
  <si>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</si>
  <si>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</si>
  <si>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</si>
  <si>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</si>
  <si>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</si>
  <si>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</si>
  <si>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</si>
  <si>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</si>
  <si>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</si>
  <si>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</si>
  <si>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</si>
  <si>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</si>
  <si>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</si>
  <si>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</si>
  <si>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</si>
  <si>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</si>
  <si>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</si>
  <si>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</si>
  <si>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</si>
  <si>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</si>
  <si>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</si>
  <si>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</si>
  <si>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</si>
  <si>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</si>
  <si>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</si>
  <si>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</si>
  <si>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</si>
  <si>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</si>
  <si>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</si>
  <si>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</si>
  <si>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</si>
  <si>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</si>
  <si>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</si>
  <si>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</si>
  <si>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</si>
  <si>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</si>
  <si>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</si>
  <si>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</si>
  <si>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</si>
  <si>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</si>
  <si>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</si>
  <si>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</si>
  <si>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</si>
  <si>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</si>
  <si>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</si>
  <si>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</si>
  <si>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</si>
  <si>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</si>
  <si>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</si>
  <si>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</si>
  <si>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</si>
  <si>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</si>
  <si>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</si>
  <si>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</si>
  <si>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</si>
  <si>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</si>
  <si>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</si>
  <si>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</si>
  <si>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</si>
  <si>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</si>
  <si>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</si>
  <si>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</si>
  <si>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</si>
  <si>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</si>
  <si>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</si>
  <si>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</si>
  <si>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</si>
  <si>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</si>
  <si>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</si>
  <si>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</si>
  <si>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</si>
  <si>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</si>
  <si>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</si>
  <si>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</si>
  <si>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</si>
  <si>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</si>
  <si>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</si>
  <si>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</si>
  <si>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</si>
  <si>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</si>
  <si>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</si>
  <si>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</si>
  <si>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</si>
  <si>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</si>
  <si>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</si>
  <si>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</si>
  <si>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</si>
  <si>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</si>
  <si>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</si>
  <si>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</si>
  <si>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</si>
  <si>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</si>
  <si>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</si>
  <si>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</si>
  <si>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</si>
  <si>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</si>
  <si>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</si>
  <si>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</si>
  <si>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</si>
  <si>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</si>
  <si>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</si>
  <si>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</si>
  <si>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</si>
  <si>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</si>
  <si>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</si>
  <si>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</si>
  <si>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</si>
  <si>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</si>
  <si>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</si>
  <si>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</si>
  <si>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</si>
  <si>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</si>
  <si>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</si>
  <si>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</si>
  <si>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</si>
  <si>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</si>
  <si>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</si>
  <si>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</si>
  <si>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</si>
  <si>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</si>
  <si>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</si>
  <si>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</si>
  <si>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</si>
  <si>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</si>
  <si>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</si>
  <si>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</si>
  <si>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</si>
  <si>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</si>
  <si>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</si>
  <si>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</si>
  <si>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</si>
  <si>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</si>
  <si>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</si>
  <si>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</si>
  <si>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</si>
  <si>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</si>
  <si>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</si>
  <si>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</si>
  <si>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</si>
  <si>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</si>
  <si>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</si>
  <si>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</si>
  <si>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</si>
  <si>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</si>
  <si>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</si>
  <si>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</si>
  <si>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</si>
  <si>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</si>
  <si>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</si>
  <si>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</si>
  <si>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</si>
  <si>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</si>
  <si>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</si>
  <si>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</si>
  <si>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</si>
  <si>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</si>
  <si>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</si>
  <si>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</si>
  <si>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</si>
  <si>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</si>
  <si>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</si>
  <si>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</si>
  <si>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</si>
  <si>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</si>
  <si>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</si>
  <si>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</si>
  <si>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</si>
  <si>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</si>
  <si>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</si>
  <si>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</si>
  <si>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</si>
  <si>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</si>
  <si>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</si>
  <si>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</si>
  <si>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</si>
  <si>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</si>
  <si>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</si>
  <si>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</si>
  <si>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</si>
  <si>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</si>
  <si>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</si>
  <si>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</si>
  <si>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</si>
  <si>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</si>
  <si>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</si>
  <si>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</si>
  <si>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</si>
  <si>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</si>
  <si>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</si>
  <si>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</si>
  <si>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</si>
  <si>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</si>
  <si>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</si>
  <si>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</si>
  <si>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</si>
  <si>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</si>
  <si>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</si>
  <si>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</si>
  <si>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</si>
  <si>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</si>
  <si>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</si>
  <si>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</si>
  <si>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</si>
  <si>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</si>
  <si>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</si>
  <si>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</si>
  <si>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</si>
  <si>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</si>
  <si>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</si>
  <si>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</si>
  <si>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</si>
  <si>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</si>
  <si>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</si>
  <si>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</si>
  <si>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</si>
  <si>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</si>
  <si>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</si>
  <si>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</si>
  <si>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</si>
  <si>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</si>
  <si>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</si>
  <si>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</si>
  <si>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</si>
  <si>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</si>
  <si>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</si>
  <si>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</si>
  <si>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</si>
  <si>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</si>
  <si>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</si>
  <si>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</si>
  <si>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</si>
  <si>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</si>
  <si>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</si>
  <si>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</si>
  <si>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</si>
  <si>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</si>
  <si>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</si>
  <si>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</si>
  <si>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</si>
  <si>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</si>
  <si>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</si>
  <si>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</si>
  <si>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</si>
  <si>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</si>
  <si>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</si>
  <si>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</si>
  <si>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</si>
  <si>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</si>
  <si>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</si>
  <si>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</si>
  <si>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</si>
  <si>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</si>
  <si>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</si>
  <si>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</si>
  <si>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</si>
  <si>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</si>
  <si>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</si>
  <si>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</si>
  <si>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</si>
  <si>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</si>
  <si>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</si>
  <si>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</si>
  <si>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</si>
  <si>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</si>
  <si>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</si>
  <si>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</si>
  <si>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</si>
  <si>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</si>
  <si>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</si>
  <si>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</si>
  <si>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</si>
  <si>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</si>
  <si>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</si>
  <si>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</si>
  <si>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</si>
  <si>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</si>
  <si>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</si>
  <si>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</si>
  <si>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</si>
  <si>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</si>
  <si>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</si>
  <si>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</si>
  <si>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</si>
  <si>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</si>
  <si>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</si>
  <si>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</si>
  <si>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</si>
  <si>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</si>
  <si>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</si>
  <si>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</si>
  <si>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</si>
  <si>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</si>
  <si>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</si>
  <si>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</si>
  <si>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</si>
  <si>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</si>
  <si>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</si>
  <si>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</si>
  <si>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</si>
  <si>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</si>
  <si>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</si>
  <si>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</si>
  <si>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</si>
  <si>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</si>
  <si>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</si>
  <si>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</si>
  <si>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</si>
  <si>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</si>
  <si>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</si>
  <si>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</si>
  <si>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</si>
  <si>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</si>
  <si>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</si>
  <si>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</si>
  <si>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</si>
  <si>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</si>
  <si>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</si>
  <si>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</si>
  <si>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</si>
  <si>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</si>
  <si>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</si>
  <si>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</si>
  <si>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</si>
  <si>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</si>
  <si>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</si>
  <si>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</si>
  <si>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</si>
  <si>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</si>
  <si>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</si>
  <si>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</si>
  <si>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</si>
  <si>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</si>
  <si>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</si>
  <si>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</si>
  <si>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</si>
  <si>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</si>
  <si>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</si>
  <si>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</si>
  <si>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</si>
  <si>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</si>
  <si>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</si>
  <si>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</si>
  <si>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</si>
  <si>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</si>
  <si>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</si>
  <si>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</si>
  <si>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</si>
  <si>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</si>
  <si>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</si>
  <si>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</si>
  <si>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</si>
  <si>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</si>
  <si>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</si>
  <si>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</si>
  <si>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</si>
  <si>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</si>
  <si>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</si>
  <si>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</si>
  <si>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</si>
  <si>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</si>
  <si>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</si>
  <si>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</si>
  <si>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</si>
  <si>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</si>
  <si>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</si>
  <si>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</si>
  <si>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</si>
  <si>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</si>
  <si>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</si>
  <si>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</si>
  <si>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</si>
  <si>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</si>
  <si>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</si>
  <si>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</si>
  <si>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</si>
  <si>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</si>
  <si>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</si>
  <si>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</si>
  <si>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</si>
  <si>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</si>
  <si>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</si>
  <si>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</si>
  <si>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</si>
  <si>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</si>
  <si>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</si>
  <si>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</si>
  <si>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</si>
  <si>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</si>
  <si>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</si>
  <si>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</si>
  <si>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</si>
  <si>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</si>
  <si>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</si>
  <si>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</si>
  <si>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</si>
  <si>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</si>
  <si>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</si>
  <si>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</si>
  <si>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</si>
  <si>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</si>
  <si>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</si>
  <si>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</si>
  <si>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</si>
  <si>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</si>
  <si>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</si>
  <si>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</si>
  <si>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</si>
  <si>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</si>
  <si>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</si>
  <si>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</si>
  <si>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</si>
  <si>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</si>
  <si>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</si>
  <si>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</si>
  <si>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</si>
  <si>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</si>
  <si>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</si>
  <si>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</si>
  <si>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</si>
  <si>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</si>
  <si>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</si>
  <si>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</si>
  <si>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</si>
  <si>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</si>
  <si>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</si>
  <si>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</si>
  <si>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</si>
  <si>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</si>
  <si>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</si>
  <si>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</si>
  <si>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</si>
  <si>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</si>
  <si>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</si>
  <si>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</si>
  <si>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</si>
  <si>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</si>
  <si>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</si>
  <si>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</si>
  <si>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</si>
  <si>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</si>
  <si>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</si>
  <si>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</si>
  <si>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</si>
  <si>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</si>
  <si>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</si>
  <si>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</si>
  <si>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</si>
  <si>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</si>
  <si>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</si>
  <si>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</si>
  <si>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</si>
  <si>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</si>
  <si>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</si>
  <si>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</si>
  <si>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</si>
  <si>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</si>
  <si>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</si>
  <si>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</si>
  <si>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</si>
  <si>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</si>
  <si>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</si>
  <si>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</si>
  <si>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</si>
  <si>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</si>
  <si>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</si>
  <si>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</si>
  <si>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</si>
  <si>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</si>
  <si>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</si>
  <si>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</si>
  <si>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</si>
  <si>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</si>
  <si>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</si>
  <si>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</si>
  <si>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</si>
  <si>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</si>
  <si>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</si>
  <si>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</si>
  <si>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</si>
  <si>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</si>
  <si>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</si>
  <si>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</si>
  <si>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</si>
  <si>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</si>
  <si>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</si>
  <si>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</si>
  <si>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</si>
  <si>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</si>
  <si>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</si>
  <si>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</si>
  <si>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</si>
  <si>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</si>
  <si>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</si>
  <si>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</si>
  <si>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</si>
  <si>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</si>
  <si>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</si>
  <si>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</si>
  <si>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</si>
  <si>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</si>
  <si>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</si>
  <si>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</si>
  <si>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</si>
  <si>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</si>
  <si>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</si>
  <si>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</si>
  <si>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</si>
  <si>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</si>
  <si>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</si>
  <si>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</si>
  <si>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</si>
  <si>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</si>
  <si>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</si>
  <si>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</si>
  <si>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</si>
  <si>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</si>
  <si>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</si>
  <si>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</si>
  <si>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</si>
  <si>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</si>
  <si>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</si>
  <si>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</si>
  <si>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</si>
  <si>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</si>
  <si>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</si>
  <si>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</si>
  <si>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</si>
  <si>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</si>
  <si>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</si>
  <si>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</si>
  <si>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</si>
  <si>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</si>
  <si>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</si>
  <si>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</si>
  <si>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</si>
  <si>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</si>
  <si>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</si>
  <si>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</si>
  <si>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</si>
  <si>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</si>
  <si>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</si>
  <si>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</si>
  <si>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</si>
  <si>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</si>
  <si>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</si>
  <si>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</si>
  <si>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</si>
  <si>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</si>
  <si>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</si>
  <si>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</si>
  <si>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</si>
  <si>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</si>
  <si>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</si>
  <si>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</si>
  <si>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</si>
  <si>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</si>
  <si>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</si>
  <si>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</si>
  <si>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</si>
  <si>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</si>
  <si>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</si>
  <si>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</si>
  <si>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</si>
  <si>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</si>
  <si>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</si>
  <si>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</si>
  <si>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</si>
  <si>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</si>
  <si>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</si>
  <si>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</si>
  <si>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</si>
  <si>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</si>
  <si>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</si>
  <si>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</si>
  <si>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</si>
  <si>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</si>
  <si>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</si>
  <si>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</si>
  <si>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</si>
  <si>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</si>
  <si>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</si>
  <si>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</si>
  <si>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</si>
  <si>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</si>
  <si>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</si>
  <si>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</si>
  <si>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</si>
  <si>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</si>
  <si>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</si>
  <si>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</si>
  <si>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</si>
  <si>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</si>
  <si>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</si>
  <si>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</si>
  <si>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</si>
  <si>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</si>
  <si>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</si>
  <si>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</si>
  <si>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</si>
  <si>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</si>
  <si>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</si>
  <si>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</si>
  <si>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</si>
  <si>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</si>
  <si>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</si>
  <si>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</si>
  <si>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</si>
  <si>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</si>
  <si>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</si>
  <si>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</si>
  <si>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</si>
  <si>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</si>
  <si>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</si>
  <si>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</si>
  <si>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</si>
  <si>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</si>
  <si>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</si>
  <si>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</si>
  <si>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</si>
  <si>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</si>
  <si>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</si>
  <si>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</si>
  <si>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</si>
  <si>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</si>
  <si>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</si>
  <si>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</si>
  <si>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</si>
  <si>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</si>
  <si>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</si>
  <si>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</si>
  <si>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</si>
  <si>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</si>
  <si>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</si>
  <si>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</si>
  <si>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</si>
  <si>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</si>
  <si>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</si>
  <si>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</si>
  <si>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</si>
  <si>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</si>
  <si>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</si>
  <si>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</si>
  <si>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</si>
  <si>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</si>
  <si>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</si>
  <si>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</si>
  <si>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</si>
  <si>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</si>
  <si>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</si>
  <si>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</si>
  <si>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</si>
  <si>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</si>
  <si>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</si>
  <si>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</si>
  <si>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</si>
  <si>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</si>
  <si>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</si>
  <si>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</si>
  <si>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</si>
  <si>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</si>
  <si>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</si>
  <si>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</si>
  <si>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</si>
  <si>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</si>
  <si>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</si>
  <si>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</si>
  <si>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</si>
  <si>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</si>
  <si>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</si>
  <si>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</si>
  <si>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</si>
  <si>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</si>
  <si>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</si>
  <si>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</si>
  <si>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</si>
  <si>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</si>
  <si>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</si>
  <si>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</si>
  <si>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</si>
  <si>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</si>
  <si>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</si>
  <si>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</si>
  <si>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</si>
  <si>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</si>
  <si>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</si>
  <si>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</si>
  <si>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</si>
  <si>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</si>
  <si>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</si>
  <si>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</si>
  <si>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</si>
  <si>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</si>
  <si>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</si>
  <si>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</si>
  <si>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</si>
  <si>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</si>
  <si>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</si>
  <si>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</si>
  <si>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</si>
  <si>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</si>
  <si>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</si>
  <si>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</si>
  <si>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</si>
  <si>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</si>
  <si>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</si>
  <si>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</si>
  <si>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</si>
  <si>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</si>
  <si>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</si>
  <si>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</si>
  <si>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</si>
  <si>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</si>
  <si>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</si>
  <si>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</si>
  <si>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</si>
  <si>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</si>
  <si>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</si>
  <si>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</si>
  <si>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</si>
  <si>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</si>
  <si>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</si>
  <si>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</si>
  <si>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</si>
  <si>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</si>
  <si>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</si>
  <si>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</si>
  <si>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</si>
  <si>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</si>
  <si>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</si>
  <si>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</si>
  <si>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</si>
  <si>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</si>
  <si>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</si>
  <si>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</si>
  <si>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</si>
  <si>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</si>
  <si>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</si>
  <si>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</si>
  <si>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</si>
  <si>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</si>
  <si>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</si>
  <si>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</si>
  <si>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</si>
  <si>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</si>
  <si>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</si>
  <si>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</si>
  <si>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</si>
  <si>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</si>
  <si>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</si>
  <si>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</si>
  <si>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</si>
  <si>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</si>
  <si>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</si>
  <si>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</si>
  <si>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</si>
  <si>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</si>
  <si>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</si>
  <si>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</si>
  <si>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</si>
  <si>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</si>
  <si>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</si>
  <si>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</si>
  <si>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</si>
  <si>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</si>
  <si>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</si>
  <si>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</si>
  <si>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</si>
  <si>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</si>
  <si>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</si>
  <si>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</si>
  <si>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</si>
  <si>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</si>
  <si>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</si>
  <si>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</si>
  <si>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</si>
  <si>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</si>
  <si>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</si>
  <si>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</si>
  <si>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</si>
  <si>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</si>
  <si>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</si>
  <si>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</si>
  <si>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</si>
  <si>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</si>
  <si>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</si>
  <si>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</si>
  <si>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</si>
  <si>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</si>
  <si>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</si>
  <si>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</si>
  <si>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</si>
  <si>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</si>
  <si>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</si>
  <si>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</si>
  <si>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</si>
  <si>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</si>
  <si>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</si>
  <si>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</si>
  <si>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</si>
  <si>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</si>
  <si>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</si>
  <si>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</si>
  <si>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</si>
  <si>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</si>
  <si>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</si>
  <si>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</si>
  <si>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</si>
  <si>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</si>
  <si>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</si>
  <si>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</si>
  <si>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</si>
  <si>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</si>
  <si>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</si>
  <si>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</si>
  <si>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</si>
  <si>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</si>
  <si>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</si>
  <si>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</si>
  <si>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</si>
  <si>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</si>
  <si>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</si>
  <si>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</si>
  <si>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</si>
  <si>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</si>
  <si>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</si>
  <si>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</si>
  <si>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</si>
  <si>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</si>
  <si>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</si>
  <si>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</si>
  <si>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</si>
  <si>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</si>
  <si>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</si>
  <si>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</si>
  <si>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</si>
  <si>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</si>
  <si>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</si>
  <si>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</si>
  <si>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</si>
  <si>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</si>
  <si>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</si>
  <si>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</si>
  <si>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</si>
  <si>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</si>
  <si>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</si>
  <si>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</si>
  <si>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</si>
  <si>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</si>
  <si>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</si>
  <si>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</si>
  <si>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</si>
  <si>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</si>
  <si>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</si>
  <si>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</si>
  <si>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</si>
  <si>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</si>
  <si>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</si>
  <si>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</si>
  <si>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</si>
  <si>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</si>
  <si>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</si>
  <si>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</si>
  <si>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</si>
  <si>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</si>
  <si>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</si>
  <si>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</si>
  <si>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</si>
  <si>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</si>
  <si>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</si>
  <si>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</si>
  <si>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</si>
  <si>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</si>
  <si>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</si>
  <si>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</si>
  <si>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</si>
  <si>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</si>
  <si>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</si>
  <si>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</si>
  <si>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</si>
  <si>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</si>
  <si>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</si>
  <si>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</si>
  <si>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</si>
  <si>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</si>
  <si>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</si>
  <si>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</si>
  <si>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</si>
  <si>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</si>
  <si>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</si>
  <si>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</si>
  <si>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</si>
  <si>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</si>
  <si>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</si>
  <si>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</si>
  <si>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</si>
  <si>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</si>
  <si>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</si>
  <si>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</si>
  <si>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</si>
  <si>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</si>
  <si>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</si>
  <si>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</si>
  <si>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</si>
  <si>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</si>
  <si>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</si>
  <si>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</si>
  <si>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</si>
  <si>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</si>
  <si>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</si>
  <si>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</si>
  <si>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</si>
  <si>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</si>
  <si>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</si>
  <si>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</si>
  <si>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</si>
  <si>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</si>
  <si>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</si>
  <si>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</si>
  <si>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</si>
  <si>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</si>
  <si>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</si>
  <si>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</si>
  <si>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</si>
  <si>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</si>
  <si>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</si>
  <si>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</si>
  <si>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</si>
  <si>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</si>
  <si>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</si>
  <si>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</si>
  <si>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</si>
  <si>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</si>
  <si>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</si>
  <si>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</si>
  <si>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</si>
  <si>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</si>
  <si>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</si>
  <si>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</si>
  <si>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</si>
  <si>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</si>
  <si>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</si>
  <si>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</si>
  <si>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</si>
  <si>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</si>
  <si>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</si>
  <si>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</si>
  <si>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</si>
  <si>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</si>
  <si>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</si>
  <si>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</si>
  <si>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</si>
  <si>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</si>
  <si>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</si>
  <si>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</si>
  <si>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</si>
  <si>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</si>
  <si>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</si>
  <si>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</si>
  <si>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</si>
  <si>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</si>
  <si>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</si>
  <si>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</si>
  <si>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</si>
  <si>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</si>
  <si>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</si>
  <si>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</si>
  <si>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</si>
  <si>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</si>
  <si>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</si>
  <si>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</si>
  <si>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</si>
  <si>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</si>
  <si>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</si>
  <si>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</si>
  <si>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</si>
  <si>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</si>
  <si>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</si>
  <si>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</si>
  <si>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</si>
  <si>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</si>
  <si>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</si>
  <si>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</si>
  <si>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</si>
  <si>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</si>
  <si>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</si>
  <si>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</si>
  <si>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</si>
  <si>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</si>
  <si>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</si>
  <si>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</si>
  <si>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</si>
  <si>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</si>
  <si>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</si>
  <si>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</si>
  <si>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</si>
  <si>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</si>
  <si>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</si>
  <si>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</si>
  <si>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</si>
  <si>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</si>
  <si>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</si>
  <si>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</si>
  <si>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</si>
  <si>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</si>
  <si>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</si>
  <si>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</si>
  <si>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</si>
  <si>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</si>
  <si>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</si>
  <si>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</si>
  <si>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</si>
  <si>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</si>
  <si>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</si>
  <si>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</si>
  <si>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</si>
  <si>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</si>
  <si>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</si>
  <si>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</si>
  <si>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</si>
  <si>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</si>
  <si>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</si>
  <si>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</si>
  <si>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</si>
  <si>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</si>
  <si>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</si>
  <si>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</si>
  <si>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</si>
  <si>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</si>
  <si>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</si>
  <si>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</si>
  <si>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</si>
  <si>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</si>
  <si>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</si>
  <si>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</si>
  <si>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</si>
  <si>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</si>
  <si>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</si>
  <si>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</si>
  <si>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</si>
  <si>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</si>
  <si>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</si>
  <si>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</si>
  <si>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</si>
  <si>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</si>
  <si>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</si>
  <si>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</si>
  <si>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</si>
  <si>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</si>
  <si>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</si>
  <si>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</si>
  <si>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</si>
  <si>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</si>
  <si>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</si>
  <si>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</si>
  <si>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</si>
  <si>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</si>
  <si>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</si>
  <si>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</si>
  <si>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</si>
  <si>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</si>
  <si>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</si>
  <si>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</si>
  <si>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</si>
  <si>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</si>
  <si>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</si>
  <si>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</si>
  <si>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</si>
  <si>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</si>
  <si>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</si>
  <si>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</si>
  <si>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</si>
  <si>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</si>
  <si>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</si>
  <si>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</si>
  <si>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</si>
  <si>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</si>
  <si>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</si>
  <si>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</si>
  <si>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</si>
  <si>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</si>
  <si>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</si>
  <si>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</si>
  <si>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</si>
  <si>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</si>
  <si>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</si>
  <si>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</si>
  <si>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</si>
  <si>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</si>
  <si>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</si>
  <si>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</si>
  <si>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</si>
  <si>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</si>
  <si>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</si>
  <si>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</si>
  <si>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</si>
  <si>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</si>
  <si>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</si>
  <si>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</si>
  <si>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</si>
  <si>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</si>
  <si>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</si>
  <si>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</si>
  <si>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</si>
  <si>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</si>
  <si>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</si>
  <si>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</si>
  <si>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</si>
  <si>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</si>
  <si>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</si>
  <si>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</si>
  <si>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</si>
  <si>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</si>
  <si>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</si>
  <si>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</si>
  <si>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</si>
  <si>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</si>
  <si>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</si>
  <si>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</si>
  <si>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</si>
  <si>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</si>
  <si>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</si>
  <si>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</si>
  <si>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</si>
  <si>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</si>
  <si>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</si>
  <si>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</si>
  <si>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</si>
  <si>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</si>
  <si>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</si>
  <si>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</si>
  <si>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</si>
  <si>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</si>
  <si>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</si>
  <si>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</si>
  <si>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</si>
  <si>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</si>
  <si>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</si>
  <si>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</si>
  <si>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</si>
  <si>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</si>
  <si>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</si>
  <si>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</si>
  <si>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</si>
  <si>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</si>
  <si>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</si>
  <si>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</si>
  <si>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</si>
  <si>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</si>
  <si>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</si>
  <si>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</si>
  <si>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</si>
  <si>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</si>
  <si>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</si>
  <si>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</si>
  <si>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</si>
  <si>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</si>
  <si>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</si>
  <si>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</si>
  <si>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</si>
  <si>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</si>
  <si>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</si>
  <si>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</si>
  <si>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</si>
  <si>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</si>
  <si>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</si>
  <si>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</si>
  <si>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</si>
  <si>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</si>
  <si>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</si>
  <si>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</si>
  <si>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</si>
  <si>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</si>
  <si>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</si>
  <si>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</si>
  <si>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</si>
  <si>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</si>
  <si>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</si>
  <si>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</si>
  <si>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</si>
  <si>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</si>
  <si>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</si>
  <si>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</si>
  <si>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</si>
  <si>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</si>
  <si>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</si>
  <si>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</si>
  <si>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</si>
  <si>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</si>
  <si>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</si>
  <si>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</si>
  <si>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</si>
  <si>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</si>
  <si>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</si>
  <si>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</si>
  <si>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</si>
  <si>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</si>
  <si>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</si>
  <si>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</si>
  <si>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</si>
  <si>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</si>
  <si>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</si>
  <si>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</si>
  <si>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</si>
  <si>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</si>
  <si>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</si>
  <si>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</si>
  <si>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</si>
  <si>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</si>
  <si>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</si>
  <si>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</si>
  <si>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</si>
  <si>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</si>
  <si>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</si>
  <si>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</si>
  <si>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</si>
  <si>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</si>
  <si>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</si>
  <si>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</si>
  <si>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</si>
  <si>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</si>
  <si>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</si>
  <si>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</si>
  <si>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</si>
  <si>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</si>
  <si>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</si>
  <si>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</si>
  <si>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</si>
  <si>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</si>
  <si>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</si>
  <si>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</si>
  <si>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</si>
  <si>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</si>
  <si>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</si>
  <si>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</si>
  <si>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</si>
  <si>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</si>
  <si>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</si>
  <si>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</si>
  <si>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</si>
  <si>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</si>
  <si>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</si>
  <si>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</si>
  <si>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</si>
  <si>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</si>
  <si>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</si>
  <si>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</si>
  <si>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</si>
  <si>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</si>
  <si>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</si>
  <si>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</si>
  <si>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</si>
  <si>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</si>
  <si>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</si>
  <si>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</si>
  <si>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</si>
  <si>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</si>
  <si>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</si>
  <si>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</si>
  <si>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</si>
  <si>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</si>
  <si>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</si>
  <si>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</si>
  <si>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</si>
  <si>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</si>
  <si>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</si>
  <si>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</si>
  <si>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</si>
  <si>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</si>
  <si>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</si>
  <si>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</si>
  <si>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</si>
  <si>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</si>
  <si>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</si>
  <si>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</si>
  <si>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</si>
  <si>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</si>
  <si>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</si>
  <si>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</si>
  <si>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</si>
  <si>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</si>
  <si>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</si>
  <si>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</si>
  <si>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</si>
  <si>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</si>
  <si>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</si>
  <si>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</si>
  <si>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</si>
  <si>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</si>
  <si>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</si>
  <si>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</si>
  <si>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</si>
  <si>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</si>
  <si>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</si>
  <si>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</si>
  <si>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</si>
  <si>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</si>
  <si>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</si>
  <si>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</si>
  <si>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</si>
  <si>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</si>
  <si>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</si>
  <si>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</si>
  <si>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</si>
  <si>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</si>
  <si>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</si>
  <si>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</si>
  <si>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</si>
  <si>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</si>
  <si>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</si>
  <si>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</si>
  <si>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</si>
  <si>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</si>
  <si>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</si>
  <si>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</si>
  <si>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</si>
  <si>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</si>
  <si>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</si>
  <si>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</si>
  <si>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</si>
  <si>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</si>
  <si>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</si>
  <si>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</si>
  <si>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</si>
  <si>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</si>
  <si>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</si>
  <si>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</si>
  <si>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</si>
  <si>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</si>
  <si>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</si>
  <si>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</si>
  <si>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</si>
  <si>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</si>
  <si>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</si>
  <si>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</si>
  <si>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</si>
  <si>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</si>
  <si>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</si>
  <si>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</si>
  <si>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</si>
  <si>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</si>
  <si>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</si>
  <si>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</si>
  <si>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</si>
  <si>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</si>
  <si>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</si>
  <si>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</si>
  <si>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</si>
  <si>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</si>
  <si>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</si>
  <si>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</si>
  <si>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</si>
  <si>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</si>
  <si>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</si>
  <si>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</si>
  <si>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</si>
  <si>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</si>
  <si>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</si>
  <si>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</si>
  <si>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</si>
  <si>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</si>
  <si>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</si>
  <si>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</si>
  <si>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</si>
  <si>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</si>
  <si>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</si>
  <si>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</si>
  <si>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</si>
  <si>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</si>
  <si>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</si>
  <si>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</si>
  <si>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</si>
  <si>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</si>
  <si>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</si>
  <si>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</si>
  <si>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</si>
  <si>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</si>
  <si>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</si>
  <si>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</si>
  <si>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</si>
  <si>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</si>
  <si>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</si>
  <si>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</si>
  <si>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</si>
  <si>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</si>
  <si>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</si>
  <si>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</si>
  <si>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</si>
  <si>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</si>
  <si>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</si>
  <si>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</si>
  <si>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</si>
  <si>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</si>
  <si>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</si>
  <si>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</si>
  <si>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</si>
  <si>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</si>
  <si>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</si>
  <si>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</si>
  <si>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</si>
  <si>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</si>
  <si>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</si>
  <si>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</si>
  <si>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</si>
  <si>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</si>
  <si>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</si>
  <si>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</si>
  <si>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</si>
  <si>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</si>
  <si>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</si>
  <si>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</si>
  <si>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</si>
  <si>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</si>
  <si>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</si>
  <si>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</si>
  <si>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</si>
  <si>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</si>
  <si>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</si>
  <si>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</si>
  <si>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</si>
  <si>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</si>
  <si>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</si>
  <si>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</si>
  <si>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</si>
  <si>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</si>
  <si>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</si>
  <si>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</si>
  <si>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</si>
  <si>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</si>
  <si>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</si>
  <si>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</si>
  <si>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</si>
  <si>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</si>
  <si>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</si>
  <si>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</si>
  <si>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</si>
  <si>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</si>
  <si>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</si>
  <si>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</si>
  <si>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</si>
  <si>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</si>
  <si>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</si>
  <si>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</si>
  <si>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</si>
  <si>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</si>
  <si>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</si>
  <si>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</si>
  <si>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</si>
  <si>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</si>
  <si>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</si>
  <si>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</si>
  <si>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</si>
  <si>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</si>
  <si>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</si>
  <si>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</si>
  <si>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</si>
  <si>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</si>
  <si>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</si>
  <si>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</si>
  <si>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</si>
  <si>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</si>
  <si>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</si>
  <si>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</si>
  <si>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</si>
  <si>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</si>
  <si>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</si>
  <si>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</si>
  <si>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</si>
  <si>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</si>
  <si>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</si>
  <si>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</si>
  <si>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</si>
  <si>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</si>
  <si>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</si>
  <si>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</si>
  <si>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</si>
  <si>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</si>
  <si>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</si>
  <si>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</si>
  <si>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</si>
  <si>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</si>
  <si>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</si>
  <si>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</si>
  <si>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</si>
  <si>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</si>
  <si>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</si>
  <si>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</si>
  <si>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</si>
  <si>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</si>
  <si>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</si>
  <si>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</si>
  <si>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</si>
  <si>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</si>
  <si>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</si>
  <si>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</si>
  <si>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</si>
  <si>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</si>
  <si>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</si>
  <si>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</si>
  <si>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</si>
  <si>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</si>
  <si>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</si>
  <si>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</si>
  <si>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</si>
  <si>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</si>
  <si>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</si>
  <si>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</si>
  <si>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</si>
  <si>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</si>
  <si>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</si>
  <si>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</si>
  <si>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</si>
  <si>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</si>
  <si>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</si>
  <si>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</si>
  <si>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</si>
  <si>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</si>
  <si>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</si>
  <si>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</si>
  <si>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</si>
  <si>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</si>
  <si>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</si>
  <si>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</si>
  <si>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</si>
  <si>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</si>
  <si>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</si>
  <si>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</si>
  <si>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</si>
  <si>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</si>
  <si>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</si>
  <si>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</si>
  <si>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</si>
  <si>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</si>
  <si>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</si>
  <si>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</si>
  <si>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</si>
  <si>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</si>
  <si>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</si>
  <si>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</si>
  <si>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</si>
  <si>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</si>
  <si>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</si>
  <si>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</si>
  <si>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</si>
  <si>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</si>
  <si>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</si>
  <si>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</si>
  <si>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</si>
  <si>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</si>
  <si>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</si>
  <si>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</si>
  <si>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</si>
  <si>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</si>
  <si>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</si>
  <si>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</si>
  <si>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</si>
  <si>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</si>
  <si>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</si>
  <si>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</si>
  <si>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</si>
  <si>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</si>
  <si>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</si>
  <si>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</si>
  <si>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</si>
  <si>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</si>
  <si>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</si>
  <si>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</si>
  <si>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</si>
  <si>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</si>
  <si>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</si>
  <si>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</si>
  <si>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</si>
  <si>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</si>
  <si>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</si>
  <si>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</si>
  <si>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</si>
  <si>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</si>
  <si>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</si>
  <si>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</si>
  <si>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</si>
  <si>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</si>
  <si>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</si>
  <si>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</si>
  <si>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</si>
  <si>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</si>
  <si>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</si>
  <si>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</si>
  <si>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</si>
  <si>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</si>
  <si>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</si>
  <si>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</si>
  <si>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</si>
  <si>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</si>
  <si>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</si>
  <si>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</si>
  <si>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</si>
  <si>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</si>
  <si>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</si>
  <si>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</si>
  <si>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</si>
  <si>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</si>
  <si>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</si>
  <si>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</si>
  <si>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</si>
  <si>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</si>
  <si>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</si>
  <si>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</si>
  <si>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</si>
  <si>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</si>
  <si>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</si>
  <si>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</si>
  <si>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</si>
  <si>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</si>
  <si>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</si>
  <si>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</si>
  <si>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</si>
  <si>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</si>
  <si>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</si>
  <si>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</si>
  <si>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</si>
  <si>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</si>
  <si>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</si>
  <si>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</si>
  <si>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</si>
  <si>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</si>
  <si>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</si>
  <si>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</si>
  <si>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</si>
  <si>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</si>
  <si>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</si>
  <si>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</si>
  <si>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</si>
  <si>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</si>
  <si>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</si>
  <si>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</si>
  <si>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</si>
  <si>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</si>
  <si>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</si>
  <si>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</si>
  <si>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</si>
  <si>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</si>
  <si>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</si>
  <si>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</si>
  <si>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</si>
  <si>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</si>
  <si>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</si>
  <si>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</si>
  <si>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</si>
  <si>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</si>
  <si>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</si>
  <si>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</si>
  <si>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</si>
  <si>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</si>
  <si>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</si>
  <si>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</si>
  <si>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</si>
  <si>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</si>
  <si>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</si>
  <si>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</si>
  <si>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</si>
  <si>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</si>
  <si>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</si>
  <si>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</si>
  <si>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</si>
  <si>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</si>
  <si>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</si>
  <si>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</si>
  <si>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</si>
  <si>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</si>
  <si>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</si>
  <si>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</si>
  <si>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</si>
  <si>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</si>
  <si>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</si>
  <si>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</si>
  <si>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</si>
  <si>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</si>
  <si>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</si>
  <si>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</si>
  <si>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</si>
  <si>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</si>
  <si>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</si>
  <si>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</si>
  <si>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</si>
  <si>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</si>
  <si>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</si>
  <si>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</si>
  <si>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</si>
  <si>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</si>
  <si>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</si>
  <si>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</si>
  <si>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</si>
  <si>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</si>
  <si>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</si>
  <si>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</si>
  <si>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</si>
  <si>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</si>
  <si>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</si>
  <si>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</si>
  <si>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</si>
  <si>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</si>
  <si>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</si>
  <si>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</si>
  <si>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</si>
  <si>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</si>
  <si>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</si>
  <si>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</si>
  <si>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</si>
  <si>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</si>
  <si>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</si>
  <si>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</si>
  <si>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</si>
  <si>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</si>
  <si>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</si>
  <si>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</si>
  <si>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</si>
  <si>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</si>
  <si>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</si>
  <si>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</si>
  <si>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</si>
  <si>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</si>
  <si>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</si>
  <si>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</si>
  <si>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</si>
  <si>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</si>
  <si>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</si>
  <si>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</si>
  <si>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</si>
  <si>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</si>
  <si>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</si>
  <si>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</si>
  <si>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</si>
  <si>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</si>
  <si>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</si>
  <si>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</si>
  <si>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</si>
  <si>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</si>
  <si>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</si>
  <si>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</si>
  <si>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</si>
  <si>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</si>
  <si>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</si>
  <si>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</si>
  <si>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</si>
  <si>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</si>
  <si>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</si>
  <si>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</si>
  <si>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</si>
  <si>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</si>
  <si>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</si>
  <si>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</si>
  <si>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</si>
  <si>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</si>
  <si>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</si>
  <si>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</si>
  <si>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</si>
  <si>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</si>
  <si>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</si>
  <si>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</si>
  <si>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</si>
  <si>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</si>
  <si>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</si>
  <si>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</si>
  <si>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</si>
  <si>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</si>
  <si>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</si>
  <si>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</si>
  <si>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</si>
  <si>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</si>
  <si>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</si>
  <si>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</si>
  <si>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</si>
  <si>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</si>
  <si>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</si>
  <si>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</si>
  <si>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</si>
  <si>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</si>
  <si>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</si>
  <si>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</si>
  <si>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</si>
  <si>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</si>
  <si>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</si>
  <si>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</si>
  <si>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</si>
  <si>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</si>
  <si>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</si>
  <si>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</si>
  <si>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</si>
  <si>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</si>
  <si>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</si>
  <si>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</si>
  <si>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</si>
  <si>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</si>
  <si>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</si>
  <si>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</si>
  <si>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</si>
  <si>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</si>
  <si>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</si>
  <si>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</si>
  <si>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</si>
  <si>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</si>
  <si>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</si>
  <si>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</si>
  <si>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</si>
  <si>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</si>
  <si>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</si>
  <si>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</si>
  <si>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</si>
  <si>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</si>
  <si>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</si>
  <si>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</si>
  <si>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</si>
  <si>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</si>
  <si>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</si>
  <si>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</si>
  <si>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</si>
  <si>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</si>
  <si>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</si>
  <si>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</si>
  <si>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</si>
  <si>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</si>
  <si>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</si>
  <si>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</si>
  <si>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</si>
  <si>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</si>
  <si>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</si>
  <si>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</si>
  <si>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</si>
  <si>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</si>
  <si>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</si>
  <si>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</si>
  <si>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</si>
  <si>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</si>
  <si>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</si>
  <si>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</si>
  <si>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</si>
  <si>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</si>
  <si>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</si>
  <si>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</si>
  <si>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</si>
  <si>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</si>
  <si>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</si>
  <si>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</si>
  <si>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</si>
  <si>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</si>
  <si>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</si>
  <si>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</si>
  <si>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</si>
  <si>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</si>
  <si>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</si>
  <si>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</si>
  <si>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</si>
  <si>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</si>
  <si>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</si>
  <si>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</si>
  <si>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</si>
  <si>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</si>
  <si>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</si>
  <si>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</si>
  <si>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</si>
  <si>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</si>
  <si>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</si>
  <si>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</si>
  <si>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</si>
  <si>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</si>
  <si>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</si>
  <si>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</si>
  <si>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</si>
  <si>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</si>
  <si>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</si>
  <si>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</si>
  <si>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</si>
  <si>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</si>
  <si>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</si>
  <si>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</si>
  <si>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</si>
  <si>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</si>
  <si>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</si>
  <si>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</si>
  <si>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</si>
  <si>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</si>
  <si>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</si>
  <si>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</si>
  <si>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</si>
  <si>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</si>
  <si>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</si>
  <si>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</si>
  <si>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</si>
  <si>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</si>
  <si>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</si>
  <si>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</si>
  <si>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</si>
  <si>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</si>
  <si>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</si>
  <si>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</si>
  <si>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</si>
  <si>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</si>
  <si>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</si>
  <si>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</si>
  <si>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</si>
  <si>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</si>
  <si>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</si>
  <si>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</si>
  <si>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</si>
  <si>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</si>
  <si>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</si>
  <si>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</si>
  <si>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</si>
  <si>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</si>
  <si>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</si>
  <si>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</si>
  <si>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</si>
  <si>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</si>
  <si>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</si>
  <si>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</si>
  <si>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</si>
  <si>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</si>
  <si>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</si>
  <si>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</si>
  <si>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</si>
  <si>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</si>
  <si>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</si>
  <si>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</si>
  <si>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</si>
  <si>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</si>
  <si>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</si>
  <si>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</si>
  <si>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</si>
  <si>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</si>
  <si>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</si>
  <si>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</si>
  <si>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</si>
  <si>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</si>
  <si>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</si>
  <si>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</si>
  <si>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</si>
  <si>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</si>
  <si>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</si>
  <si>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</si>
  <si>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</si>
  <si>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</si>
  <si>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</si>
  <si>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</si>
  <si>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</si>
  <si>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</si>
  <si>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</si>
  <si>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</si>
  <si>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</si>
  <si>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</si>
  <si>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</si>
  <si>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</si>
  <si>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</si>
  <si>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</si>
  <si>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</si>
  <si>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</si>
  <si>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</si>
  <si>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</si>
  <si>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</si>
  <si>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</si>
  <si>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</si>
  <si>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</si>
  <si>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</si>
  <si>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</si>
  <si>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</si>
  <si>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</si>
  <si>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</si>
  <si>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</si>
  <si>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</si>
  <si>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</si>
  <si>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</si>
  <si>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</si>
  <si>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</si>
  <si>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</si>
  <si>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</si>
  <si>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</si>
  <si>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</si>
  <si>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</si>
  <si>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</si>
  <si>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</si>
  <si>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</si>
  <si>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</si>
  <si>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</si>
  <si>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</si>
  <si>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</si>
  <si>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</si>
  <si>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</si>
  <si>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</si>
  <si>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</si>
  <si>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</si>
  <si>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</si>
  <si>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</si>
  <si>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</si>
  <si>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</si>
  <si>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</si>
  <si>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</si>
  <si>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</si>
  <si>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</si>
  <si>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</si>
  <si>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</si>
  <si>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</si>
  <si>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</si>
  <si>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</si>
  <si>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</si>
  <si>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</si>
  <si>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</si>
  <si>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</si>
  <si>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</si>
  <si>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</si>
  <si>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</si>
  <si>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</si>
  <si>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</si>
  <si>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</si>
  <si>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</si>
  <si>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</si>
  <si>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</si>
  <si>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</si>
  <si>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</si>
  <si>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</si>
  <si>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</si>
  <si>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</si>
  <si>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</si>
  <si>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</si>
  <si>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</si>
  <si>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</si>
  <si>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</si>
  <si>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</si>
  <si>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</si>
  <si>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</si>
  <si>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</si>
  <si>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</si>
  <si>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</si>
  <si>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</si>
  <si>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</si>
  <si>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</si>
  <si>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</si>
  <si>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</si>
  <si>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</si>
  <si>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</si>
  <si>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</si>
  <si>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</si>
  <si>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</si>
  <si>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</si>
  <si>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</si>
  <si>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</si>
  <si>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</si>
  <si>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</si>
  <si>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</si>
  <si>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</si>
  <si>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</si>
  <si>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</si>
  <si>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</si>
  <si>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</si>
  <si>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</si>
  <si>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</si>
  <si>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</si>
  <si>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</si>
  <si>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</si>
  <si>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</si>
  <si>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</si>
  <si>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</si>
  <si>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</si>
  <si>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</si>
  <si>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</si>
  <si>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</si>
  <si>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</si>
  <si>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</si>
  <si>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</si>
  <si>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</si>
  <si>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</si>
  <si>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</si>
  <si>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</si>
  <si>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</si>
  <si>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</si>
  <si>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</si>
  <si>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</si>
  <si>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</si>
  <si>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</si>
  <si>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</si>
  <si>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</si>
  <si>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</si>
  <si>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</si>
  <si>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</si>
  <si>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</si>
  <si>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</si>
  <si>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</si>
  <si>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</si>
  <si>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</si>
  <si>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</si>
  <si>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</si>
  <si>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</si>
  <si>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</si>
  <si>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</si>
  <si>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</si>
  <si>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</si>
  <si>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</si>
  <si>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</si>
  <si>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</si>
  <si>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</si>
  <si>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</si>
  <si>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</si>
  <si>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</si>
  <si>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</si>
  <si>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</si>
  <si>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</si>
  <si>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</si>
  <si>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</si>
  <si>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</si>
  <si>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</si>
  <si>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</si>
  <si>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</si>
  <si>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</si>
  <si>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</si>
  <si>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</si>
  <si>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</si>
  <si>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</si>
  <si>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</si>
  <si>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</si>
  <si>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</si>
  <si>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</si>
  <si>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</si>
  <si>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</si>
  <si>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</si>
  <si>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</si>
  <si>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</si>
  <si>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</si>
  <si>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</si>
  <si>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</si>
  <si>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</si>
  <si>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</si>
  <si>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</si>
  <si>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</si>
  <si>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</si>
  <si>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</si>
  <si>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</si>
  <si>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</si>
  <si>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</si>
  <si>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</si>
  <si>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</si>
  <si>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</si>
  <si>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</si>
  <si>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</si>
  <si>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</si>
  <si>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</si>
  <si>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</si>
  <si>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</si>
  <si>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</si>
  <si>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</si>
  <si>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</si>
  <si>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</si>
  <si>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</si>
  <si>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</si>
  <si>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</si>
  <si>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</si>
  <si>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</si>
  <si>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</si>
  <si>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</si>
  <si>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</si>
  <si>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</si>
  <si>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</si>
  <si>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</si>
  <si>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</si>
  <si>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</si>
  <si>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</si>
  <si>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</si>
  <si>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</si>
  <si>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</si>
  <si>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</si>
  <si>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</si>
  <si>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</si>
  <si>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</si>
  <si>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</si>
  <si>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</si>
  <si>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</si>
  <si>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</si>
  <si>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</si>
  <si>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</si>
  <si>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</si>
  <si>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</si>
  <si>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</si>
  <si>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</si>
  <si>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</si>
  <si>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</si>
  <si>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</si>
  <si>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</si>
  <si>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</si>
  <si>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</si>
  <si>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</si>
  <si>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</si>
  <si>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</si>
  <si>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</si>
  <si>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</si>
  <si>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</si>
  <si>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</si>
  <si>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</si>
  <si>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</si>
  <si>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</si>
  <si>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</si>
  <si>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</si>
  <si>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</si>
  <si>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</si>
  <si>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</si>
  <si>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</si>
  <si>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</si>
  <si>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</si>
  <si>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</si>
  <si>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</si>
  <si>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</si>
  <si>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</si>
  <si>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</si>
  <si>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</si>
  <si>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</si>
  <si>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</si>
  <si>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</si>
  <si>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</si>
  <si>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</si>
  <si>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</si>
  <si>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</si>
  <si>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</si>
  <si>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</si>
  <si>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</si>
  <si>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</si>
  <si>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</si>
  <si>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</si>
  <si>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</si>
  <si>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</si>
  <si>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</si>
  <si>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</si>
  <si>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</si>
  <si>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</si>
  <si>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</si>
  <si>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</si>
  <si>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</si>
  <si>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</si>
  <si>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</si>
  <si>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</si>
  <si>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</si>
  <si>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</si>
  <si>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</si>
  <si>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</si>
  <si>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</si>
  <si>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</si>
  <si>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</si>
  <si>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</si>
  <si>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</si>
  <si>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</si>
  <si>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</si>
  <si>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</si>
  <si>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</si>
  <si>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</si>
  <si>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</si>
  <si>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</si>
  <si>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</si>
  <si>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</si>
  <si>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</si>
  <si>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</si>
  <si>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</si>
  <si>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</si>
  <si>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</si>
  <si>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</si>
  <si>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</si>
  <si>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</si>
  <si>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</si>
  <si>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</si>
  <si>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</si>
  <si>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</si>
  <si>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</si>
  <si>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</si>
  <si>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</si>
  <si>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</si>
  <si>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</si>
  <si>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</si>
  <si>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</si>
  <si>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</si>
  <si>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</si>
  <si>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</si>
  <si>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</si>
  <si>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</si>
  <si>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</si>
  <si>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</si>
  <si>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</si>
  <si>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</si>
  <si>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</si>
  <si>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</si>
  <si>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</si>
  <si>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</si>
  <si>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</si>
  <si>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</si>
  <si>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</si>
  <si>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</si>
  <si>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</si>
  <si>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</si>
  <si>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</si>
  <si>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</si>
  <si>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</si>
  <si>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</si>
  <si>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</si>
  <si>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</si>
  <si>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</si>
  <si>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</si>
  <si>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</si>
  <si>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</si>
  <si>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</si>
  <si>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</si>
  <si>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</si>
  <si>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</si>
  <si>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</si>
  <si>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</si>
  <si>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</si>
  <si>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</si>
  <si>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</si>
  <si>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</si>
  <si>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</si>
  <si>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</si>
  <si>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</si>
  <si>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</si>
  <si>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</si>
  <si>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</si>
  <si>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</si>
  <si>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</si>
  <si>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</si>
  <si>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</si>
  <si>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</si>
  <si>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</si>
  <si>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</si>
  <si>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</si>
  <si>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</si>
  <si>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</si>
  <si>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</si>
  <si>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</si>
  <si>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</si>
  <si>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</si>
  <si>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</si>
  <si>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</si>
  <si>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</si>
  <si>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</si>
  <si>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</si>
  <si>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</si>
  <si>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</si>
  <si>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</si>
  <si>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</si>
  <si>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</si>
  <si>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</si>
  <si>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</si>
  <si>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</si>
  <si>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</si>
  <si>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</si>
  <si>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</si>
  <si>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</si>
  <si>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</si>
  <si>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</si>
  <si>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</si>
  <si>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</si>
  <si>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</si>
  <si>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</si>
  <si>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</si>
  <si>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</si>
  <si>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</si>
  <si>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</si>
  <si>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</si>
  <si>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</si>
  <si>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</si>
  <si>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</si>
  <si>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</si>
  <si>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</si>
  <si>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</si>
  <si>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</si>
  <si>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</si>
  <si>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</si>
  <si>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</si>
  <si>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</si>
  <si>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</si>
  <si>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</si>
  <si>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</si>
  <si>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</si>
  <si>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</si>
  <si>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</si>
  <si>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</si>
  <si>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</si>
  <si>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</si>
  <si>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</si>
  <si>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</si>
  <si>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</si>
  <si>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</si>
  <si>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</si>
  <si>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</si>
  <si>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</si>
  <si>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</si>
  <si>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</si>
  <si>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</si>
  <si>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</si>
  <si>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</si>
  <si>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</si>
  <si>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</si>
  <si>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</si>
  <si>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</si>
  <si>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</si>
  <si>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</si>
  <si>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</si>
  <si>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</si>
  <si>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</si>
  <si>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</si>
  <si>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</si>
  <si>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</si>
  <si>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</si>
  <si>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</si>
  <si>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</si>
  <si>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</si>
  <si>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</si>
  <si>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</si>
  <si>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</si>
  <si>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</si>
  <si>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</si>
  <si>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</si>
  <si>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</si>
  <si>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</si>
  <si>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</si>
  <si>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</si>
  <si>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</si>
  <si>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</si>
  <si>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</si>
  <si>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</si>
  <si>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</si>
  <si>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</si>
  <si>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</si>
  <si>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</si>
  <si>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</si>
  <si>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</si>
  <si>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</si>
  <si>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</si>
  <si>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</si>
  <si>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</si>
  <si>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</si>
  <si>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</si>
  <si>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</si>
  <si>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</si>
  <si>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</si>
  <si>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</si>
  <si>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</si>
  <si>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</si>
  <si>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</si>
  <si>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</si>
  <si>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</si>
  <si>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</si>
  <si>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</si>
  <si>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</si>
  <si>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</si>
  <si>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</si>
  <si>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</si>
  <si>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</si>
  <si>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</si>
  <si>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</si>
  <si>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</si>
  <si>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</si>
  <si>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</si>
  <si>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</si>
  <si>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</si>
  <si>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</si>
  <si>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</si>
  <si>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</si>
  <si>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</si>
  <si>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</si>
  <si>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</si>
  <si>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</si>
  <si>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</si>
  <si>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</si>
  <si>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</si>
  <si>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</si>
  <si>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</si>
  <si>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</si>
  <si>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</si>
  <si>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</si>
  <si>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</si>
  <si>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</si>
  <si>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</si>
  <si>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</si>
  <si>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</si>
  <si>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</si>
  <si>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</si>
  <si>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</si>
  <si>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</si>
  <si>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</si>
  <si>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</si>
  <si>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</si>
  <si>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</si>
  <si>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</si>
  <si>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</si>
  <si>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</si>
  <si>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</si>
  <si>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</si>
  <si>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</si>
  <si>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</si>
  <si>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</si>
  <si>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</si>
  <si>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</si>
  <si>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</si>
  <si>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</si>
  <si>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</si>
  <si>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</si>
  <si>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</si>
  <si>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</si>
  <si>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</si>
  <si>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</si>
  <si>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</si>
  <si>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</si>
  <si>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</si>
  <si>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</si>
  <si>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</si>
  <si>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</si>
  <si>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</si>
  <si>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</si>
  <si>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</si>
  <si>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</si>
  <si>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</si>
  <si>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</si>
  <si>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</si>
  <si>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</si>
  <si>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</si>
  <si>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</si>
  <si>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</si>
  <si>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</si>
  <si>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</si>
  <si>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</si>
  <si>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</si>
  <si>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</si>
  <si>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</si>
  <si>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</si>
  <si>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</si>
  <si>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</si>
  <si>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</si>
  <si>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</si>
  <si>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</si>
  <si>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</si>
  <si>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</si>
  <si>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</si>
  <si>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</si>
  <si>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</si>
  <si>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</si>
  <si>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</si>
  <si>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</si>
  <si>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</si>
  <si>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</si>
  <si>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</si>
  <si>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</si>
  <si>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</si>
  <si>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</si>
  <si>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</si>
  <si>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</si>
  <si>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</si>
  <si>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</si>
  <si>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</si>
  <si>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</si>
  <si>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</si>
  <si>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</si>
  <si>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</si>
  <si>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</si>
  <si>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</si>
  <si>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</si>
  <si>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</si>
  <si>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</si>
  <si>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</si>
  <si>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</si>
  <si>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</si>
  <si>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</si>
  <si>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</si>
  <si>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</si>
  <si>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</si>
  <si>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</si>
  <si>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</si>
  <si>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</si>
  <si>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</si>
  <si>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</si>
  <si>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</si>
  <si>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</si>
  <si>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</si>
  <si>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</si>
  <si>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</si>
  <si>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</si>
  <si>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</si>
  <si>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</si>
  <si>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</si>
  <si>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</si>
  <si>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</si>
  <si>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</si>
  <si>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</si>
  <si>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</si>
  <si>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</si>
  <si>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</si>
  <si>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</si>
  <si>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</si>
  <si>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</si>
  <si>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</si>
  <si>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</si>
  <si>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</si>
  <si>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</si>
  <si>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</si>
  <si>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</si>
  <si>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</si>
  <si>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</si>
  <si>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</si>
  <si>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</si>
  <si>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</si>
  <si>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</si>
  <si>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</si>
  <si>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</si>
  <si>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</si>
  <si>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</si>
  <si>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</si>
  <si>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</si>
  <si>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</si>
  <si>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</si>
  <si>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</si>
  <si>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</si>
  <si>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</si>
  <si>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</si>
  <si>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</si>
  <si>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</si>
  <si>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</si>
  <si>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</si>
  <si>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</si>
  <si>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</si>
  <si>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</si>
  <si>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</si>
  <si>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</si>
  <si>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</si>
  <si>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</si>
  <si>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</si>
  <si>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</si>
  <si>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</si>
  <si>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</si>
  <si>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</si>
  <si>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</si>
  <si>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</si>
  <si>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</si>
  <si>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</si>
  <si>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</si>
  <si>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</si>
  <si>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</si>
  <si>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</si>
  <si>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</si>
  <si>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</si>
  <si>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</si>
  <si>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</si>
  <si>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</si>
  <si>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</si>
  <si>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</si>
  <si>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</si>
  <si>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</si>
  <si>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</si>
  <si>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</si>
  <si>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</si>
  <si>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</si>
  <si>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</si>
  <si>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</si>
  <si>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</si>
  <si>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</si>
  <si>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</si>
  <si>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</si>
  <si>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</si>
  <si>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</si>
  <si>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</si>
  <si>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</si>
  <si>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</si>
  <si>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</si>
  <si>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</si>
  <si>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</si>
  <si>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</si>
  <si>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</si>
  <si>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</si>
  <si>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</si>
  <si>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</si>
  <si>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</si>
  <si>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</si>
  <si>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</si>
  <si>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</si>
  <si>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</si>
  <si>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</si>
  <si>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</si>
  <si>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</si>
  <si>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</si>
  <si>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</si>
  <si>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</si>
  <si>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</si>
  <si>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</si>
  <si>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</si>
  <si>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</si>
  <si>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</si>
  <si>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</si>
  <si>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</si>
  <si>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</si>
  <si>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</si>
  <si>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</si>
  <si>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</si>
  <si>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</si>
  <si>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</si>
  <si>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</si>
  <si>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</si>
  <si>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</si>
  <si>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</si>
  <si>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</si>
  <si>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</si>
  <si>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</si>
  <si>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</si>
  <si>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</si>
  <si>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</si>
  <si>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</si>
  <si>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</si>
  <si>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</si>
  <si>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</si>
  <si>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</si>
  <si>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</si>
  <si>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</si>
  <si>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</si>
  <si>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</si>
  <si>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</si>
  <si>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</si>
  <si>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</si>
  <si>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</si>
  <si>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</si>
  <si>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</si>
  <si>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</si>
  <si>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</si>
  <si>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</si>
  <si>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</si>
  <si>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</si>
  <si>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</si>
  <si>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</si>
  <si>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</si>
  <si>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</si>
  <si>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</si>
  <si>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</si>
  <si>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</si>
  <si>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</si>
  <si>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</si>
  <si>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</si>
  <si>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</si>
  <si>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</si>
  <si>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</si>
  <si>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</si>
  <si>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</si>
  <si>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</si>
  <si>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</si>
  <si>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</si>
  <si>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</si>
  <si>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</si>
  <si>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</si>
  <si>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</si>
  <si>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</si>
  <si>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</si>
  <si>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</si>
  <si>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</si>
  <si>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</si>
  <si>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</si>
  <si>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</si>
  <si>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</si>
  <si>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</si>
  <si>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</si>
  <si>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</si>
  <si>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</si>
  <si>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</si>
  <si>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</si>
  <si>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</si>
  <si>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</si>
  <si>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</si>
  <si>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</si>
  <si>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</si>
  <si>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</si>
  <si>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</si>
  <si>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</si>
  <si>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</si>
  <si>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</si>
  <si>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</si>
  <si>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</si>
  <si>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</si>
  <si>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</si>
  <si>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</si>
  <si>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</si>
  <si>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</si>
  <si>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</si>
  <si>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</si>
  <si>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</si>
  <si>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</si>
  <si>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</si>
  <si>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</si>
  <si>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</si>
  <si>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</si>
  <si>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</si>
  <si>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</si>
  <si>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</si>
  <si>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</si>
  <si>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</si>
  <si>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</si>
  <si>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</si>
  <si>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</si>
  <si>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</si>
  <si>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</si>
  <si>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</si>
  <si>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</si>
  <si>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</si>
  <si>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</si>
  <si>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</si>
  <si>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</si>
  <si>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</si>
  <si>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</si>
  <si>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</si>
  <si>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</si>
  <si>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</si>
  <si>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</si>
  <si>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</si>
  <si>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</si>
  <si>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</si>
  <si>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</si>
  <si>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</si>
  <si>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</si>
  <si>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</si>
  <si>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</si>
  <si>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</si>
  <si>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</si>
  <si>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</si>
  <si>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</si>
  <si>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</si>
  <si>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</si>
  <si>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</si>
  <si>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</si>
  <si>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</si>
  <si>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</si>
  <si>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</si>
  <si>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</si>
  <si>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</si>
  <si>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</si>
  <si>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</si>
  <si>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</si>
  <si>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</si>
  <si>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</si>
  <si>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</si>
  <si>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</si>
  <si>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</si>
  <si>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</si>
  <si>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</si>
  <si>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</si>
  <si>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</si>
  <si>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</si>
  <si>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</si>
  <si>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</si>
  <si>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</si>
  <si>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</si>
  <si>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</si>
  <si>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</si>
  <si>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</si>
  <si>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</si>
  <si>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</si>
  <si>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</si>
  <si>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</si>
  <si>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</si>
  <si>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</si>
  <si>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</si>
  <si>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</si>
  <si>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</si>
  <si>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</si>
  <si>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</si>
  <si>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</si>
  <si>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</si>
  <si>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</si>
  <si>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</si>
  <si>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</si>
  <si>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</si>
  <si>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</si>
  <si>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</si>
  <si>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</si>
  <si>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</si>
  <si>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</si>
  <si>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</si>
  <si>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</si>
  <si>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</si>
  <si>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</si>
  <si>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</si>
  <si>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</si>
  <si>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</si>
  <si>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</si>
  <si>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</si>
  <si>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</si>
  <si>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</si>
  <si>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</si>
  <si>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</si>
  <si>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</si>
  <si>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</si>
  <si>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</si>
  <si>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</si>
  <si>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</si>
  <si>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</si>
  <si>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</si>
  <si>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</si>
  <si>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</si>
  <si>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</si>
  <si>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</si>
  <si>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</si>
  <si>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</si>
  <si>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</si>
  <si>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</si>
  <si>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</si>
  <si>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</si>
  <si>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</si>
  <si>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</si>
  <si>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</si>
  <si>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</si>
  <si>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</si>
  <si>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</si>
  <si>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</si>
  <si>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</si>
  <si>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</si>
  <si>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</si>
  <si>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</si>
  <si>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</si>
  <si>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</si>
  <si>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</si>
  <si>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</si>
  <si>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</si>
  <si>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</si>
  <si>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</si>
  <si>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</si>
  <si>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</si>
  <si>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</si>
  <si>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</si>
  <si>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</si>
  <si>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</si>
  <si>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</si>
  <si>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</si>
  <si>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</si>
  <si>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</si>
  <si>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</si>
  <si>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</si>
  <si>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</si>
  <si>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</si>
  <si>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</si>
  <si>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</si>
  <si>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</si>
  <si>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</si>
  <si>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</si>
  <si>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</si>
  <si>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</si>
  <si>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</si>
  <si>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</si>
  <si>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</si>
  <si>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</si>
  <si>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</si>
  <si>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</si>
  <si>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</si>
  <si>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</si>
  <si>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</si>
  <si>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</si>
  <si>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</si>
  <si>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</si>
  <si>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</si>
  <si>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</si>
  <si>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</si>
  <si>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</si>
  <si>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</si>
  <si>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</si>
  <si>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</si>
  <si>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</si>
  <si>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</si>
  <si>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</si>
  <si>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</si>
  <si>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</si>
  <si>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</si>
  <si>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</si>
  <si>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</si>
  <si>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</si>
  <si>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</si>
  <si>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</si>
  <si>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</si>
  <si>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</si>
  <si>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</si>
  <si>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</si>
  <si>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</si>
  <si>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</si>
  <si>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</si>
  <si>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</si>
  <si>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</si>
  <si>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</si>
  <si>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</si>
  <si>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</si>
  <si>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</si>
  <si>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</si>
  <si>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</si>
  <si>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</si>
  <si>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</si>
  <si>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</si>
  <si>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</si>
  <si>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</si>
  <si>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</si>
  <si>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</si>
  <si>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</si>
  <si>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</si>
  <si>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</si>
  <si>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</si>
  <si>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</si>
  <si>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</si>
  <si>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</si>
  <si>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</si>
  <si>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</si>
  <si>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</si>
  <si>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</si>
  <si>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</si>
  <si>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</si>
  <si>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</si>
  <si>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</si>
  <si>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</si>
  <si>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</si>
  <si>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</si>
  <si>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</si>
  <si>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</si>
  <si>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</si>
  <si>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</si>
  <si>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</si>
  <si>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</si>
  <si>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</si>
  <si>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</si>
  <si>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</si>
  <si>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</si>
  <si>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</si>
  <si>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</si>
  <si>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</si>
  <si>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</si>
  <si>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</si>
  <si>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</si>
  <si>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</si>
  <si>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</si>
  <si>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</si>
  <si>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</si>
  <si>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</si>
  <si>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</si>
  <si>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</si>
  <si>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</si>
  <si>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</si>
  <si>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</si>
  <si>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</si>
  <si>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</si>
  <si>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</si>
  <si>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</si>
  <si>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</si>
  <si>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</si>
  <si>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</si>
  <si>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</si>
  <si>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</si>
  <si>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</si>
  <si>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</si>
  <si>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</si>
  <si>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</si>
  <si>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</si>
  <si>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</si>
  <si>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</si>
  <si>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</si>
  <si>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</si>
  <si>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</si>
  <si>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</si>
  <si>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</si>
  <si>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</si>
  <si>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</si>
  <si>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</si>
  <si>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</si>
  <si>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</si>
  <si>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</si>
  <si>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</si>
  <si>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</si>
  <si>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</si>
  <si>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</si>
  <si>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</si>
  <si>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</si>
  <si>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</si>
  <si>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</si>
  <si>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</si>
  <si>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</si>
  <si>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</si>
  <si>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</si>
  <si>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</si>
  <si>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</si>
  <si>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</si>
  <si>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</si>
  <si>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</si>
  <si>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</si>
  <si>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</si>
  <si>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</si>
  <si>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</si>
  <si>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</si>
  <si>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</si>
  <si>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</si>
  <si>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</si>
  <si>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</si>
  <si>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</si>
  <si>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</si>
  <si>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</si>
  <si>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</si>
  <si>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</si>
  <si>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</si>
  <si>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</si>
  <si>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</si>
  <si>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</si>
  <si>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</si>
  <si>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</si>
  <si>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</si>
  <si>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</si>
  <si>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</si>
  <si>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</si>
  <si>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</si>
  <si>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</si>
  <si>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</si>
  <si>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</si>
  <si>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</si>
  <si>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</si>
  <si>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</si>
  <si>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</si>
  <si>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</si>
  <si>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</si>
  <si>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</si>
  <si>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</si>
  <si>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</si>
  <si>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</si>
  <si>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</si>
  <si>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</si>
  <si>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</si>
  <si>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</si>
  <si>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</si>
  <si>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</si>
  <si>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</si>
  <si>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</si>
  <si>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</si>
  <si>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</si>
  <si>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</si>
  <si>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</si>
  <si>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</si>
  <si>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</si>
  <si>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</si>
  <si>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</si>
  <si>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</si>
  <si>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</si>
  <si>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</si>
  <si>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</si>
  <si>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</si>
  <si>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</si>
  <si>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</si>
  <si>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</si>
  <si>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</si>
  <si>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</si>
  <si>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</si>
  <si>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</si>
  <si>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</si>
  <si>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</si>
  <si>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</si>
  <si>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</si>
  <si>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</si>
  <si>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</si>
  <si>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</si>
  <si>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</si>
  <si>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</si>
  <si>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</si>
  <si>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</si>
  <si>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</si>
  <si>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</si>
  <si>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</si>
  <si>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</si>
  <si>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</si>
  <si>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</si>
  <si>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</si>
  <si>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</si>
  <si>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</si>
  <si>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</si>
  <si>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</si>
  <si>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</si>
  <si>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</si>
  <si>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</si>
  <si>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</si>
  <si>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</si>
  <si>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</si>
  <si>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</si>
  <si>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</si>
  <si>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</si>
  <si>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</si>
  <si>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</si>
  <si>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</si>
  <si>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</si>
  <si>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</si>
  <si>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</si>
  <si>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</si>
  <si>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</si>
  <si>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</si>
  <si>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</si>
  <si>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</si>
  <si>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</si>
  <si>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</si>
  <si>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</si>
  <si>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</si>
  <si>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</si>
  <si>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</si>
  <si>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</si>
  <si>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</si>
  <si>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</si>
  <si>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</si>
  <si>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</si>
  <si>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</si>
  <si>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</si>
  <si>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</si>
  <si>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</si>
  <si>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</si>
  <si>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</si>
  <si>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</si>
  <si>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</si>
  <si>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</si>
  <si>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</si>
  <si>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</si>
  <si>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</si>
  <si>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</si>
  <si>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</si>
  <si>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</si>
  <si>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</si>
  <si>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</si>
  <si>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</si>
  <si>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</si>
  <si>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</si>
  <si>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</si>
  <si>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</si>
  <si>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</si>
  <si>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</si>
  <si>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</si>
  <si>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</si>
  <si>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</si>
  <si>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</si>
  <si>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</si>
  <si>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</si>
  <si>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</si>
  <si>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</si>
  <si>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</si>
  <si>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</si>
  <si>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</si>
  <si>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</si>
  <si>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</si>
  <si>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</si>
  <si>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</si>
  <si>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</si>
  <si>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</si>
  <si>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</si>
  <si>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</si>
  <si>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</si>
  <si>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</si>
  <si>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</si>
  <si>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</si>
  <si>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</si>
  <si>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</si>
  <si>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</si>
  <si>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</si>
  <si>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</si>
  <si>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</si>
  <si>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</si>
  <si>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</si>
  <si>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</si>
  <si>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</si>
  <si>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</si>
  <si>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</si>
  <si>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</si>
  <si>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</si>
  <si>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</si>
  <si>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</si>
  <si>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</si>
  <si>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</si>
  <si>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</si>
  <si>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</si>
  <si>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</si>
  <si>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</si>
  <si>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</si>
  <si>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</si>
  <si>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</si>
  <si>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</si>
  <si>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</si>
  <si>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</si>
  <si>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</si>
  <si>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</si>
  <si>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</si>
  <si>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</si>
  <si>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</si>
  <si>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</si>
  <si>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</si>
  <si>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</si>
  <si>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</si>
  <si>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</si>
  <si>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</si>
  <si>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</si>
  <si>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</si>
  <si>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</si>
  <si>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</si>
  <si>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</si>
  <si>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</si>
  <si>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</si>
  <si>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</si>
  <si>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</si>
  <si>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</si>
  <si>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</si>
  <si>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</si>
  <si>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</si>
  <si>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</si>
  <si>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</si>
  <si>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</si>
  <si>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</si>
  <si>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</si>
  <si>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</si>
  <si>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</si>
  <si>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</si>
  <si>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</si>
  <si>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</si>
  <si>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</si>
  <si>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</si>
  <si>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</si>
  <si>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</si>
  <si>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</si>
  <si>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</si>
  <si>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</si>
  <si>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</si>
  <si>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</si>
  <si>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</si>
  <si>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</si>
  <si>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</si>
  <si>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</si>
  <si>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</si>
  <si>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</si>
  <si>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</si>
  <si>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</si>
  <si>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</si>
  <si>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</si>
  <si>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</si>
  <si>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</si>
  <si>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</si>
  <si>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</si>
  <si>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</si>
  <si>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</si>
  <si>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</si>
  <si>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</si>
  <si>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</si>
  <si>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</si>
  <si>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</si>
  <si>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</si>
  <si>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</si>
  <si>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</si>
  <si>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</si>
  <si>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</si>
  <si>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</si>
  <si>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</si>
  <si>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</si>
  <si>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</si>
  <si>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</si>
  <si>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</si>
  <si>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</si>
  <si>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</si>
  <si>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</si>
  <si>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</si>
  <si>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</si>
  <si>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</si>
  <si>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</si>
  <si>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</si>
  <si>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</si>
  <si>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</si>
  <si>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</si>
  <si>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</si>
  <si>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</si>
  <si>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</si>
  <si>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</si>
  <si>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</si>
  <si>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</si>
  <si>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</si>
  <si>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</si>
  <si>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</si>
  <si>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</si>
  <si>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</si>
  <si>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</si>
  <si>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</si>
  <si>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</si>
  <si>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</si>
  <si>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</si>
  <si>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</si>
  <si>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</si>
  <si>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</si>
  <si>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</si>
  <si>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</si>
  <si>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</si>
  <si>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</si>
  <si>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</si>
  <si>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</si>
  <si>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</si>
  <si>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</si>
  <si>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</si>
  <si>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</si>
  <si>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</si>
  <si>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</si>
  <si>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</si>
  <si>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</si>
  <si>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</si>
  <si>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</si>
  <si>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</si>
  <si>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</si>
  <si>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</si>
  <si>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</si>
  <si>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</si>
  <si>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</si>
  <si>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</si>
  <si>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</si>
  <si>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</si>
  <si>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</si>
  <si>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</si>
  <si>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</si>
  <si>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</si>
  <si>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</si>
  <si>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</si>
  <si>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</si>
  <si>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</si>
  <si>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</si>
  <si>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</si>
  <si>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</si>
  <si>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</si>
  <si>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</si>
  <si>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</si>
  <si>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</si>
  <si>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</si>
  <si>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</si>
  <si>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</si>
  <si>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</si>
  <si>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</si>
  <si>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</si>
  <si>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</si>
  <si>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</si>
  <si>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</si>
  <si>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</si>
  <si>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</si>
  <si>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</si>
  <si>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</si>
  <si>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</si>
  <si>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</si>
  <si>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</si>
  <si>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</si>
  <si>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</si>
  <si>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</si>
  <si>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</si>
  <si>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</si>
  <si>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</si>
  <si>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</si>
  <si>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</si>
  <si>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</si>
  <si>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</si>
  <si>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</si>
  <si>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</si>
  <si>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</si>
  <si>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</si>
  <si>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</si>
  <si>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</si>
  <si>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</si>
  <si>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</si>
  <si>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</si>
  <si>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</si>
  <si>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</si>
  <si>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</si>
  <si>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</si>
  <si>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</si>
  <si>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</si>
  <si>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</si>
  <si>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</si>
  <si>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</si>
  <si>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</si>
  <si>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</si>
  <si>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</si>
  <si>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</si>
  <si>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</si>
  <si>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</si>
  <si>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</si>
  <si>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</si>
  <si>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</si>
  <si>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</si>
  <si>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</si>
  <si>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</si>
  <si>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</si>
  <si>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</si>
  <si>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</si>
  <si>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</si>
  <si>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</si>
  <si>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</si>
  <si>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</si>
  <si>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</si>
  <si>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</si>
  <si>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</si>
  <si>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</si>
  <si>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</si>
  <si>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</si>
  <si>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</si>
  <si>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</si>
  <si>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</si>
  <si>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</si>
  <si>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</si>
  <si>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</si>
  <si>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</si>
  <si>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</si>
  <si>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</si>
  <si>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</si>
  <si>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</si>
  <si>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</si>
  <si>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</si>
  <si>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</si>
  <si>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</si>
  <si>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</si>
  <si>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</si>
  <si>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</si>
  <si>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</si>
  <si>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</si>
  <si>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</si>
  <si>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</si>
  <si>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</si>
  <si>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</si>
  <si>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</si>
  <si>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</si>
  <si>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</si>
  <si>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</si>
  <si>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</si>
  <si>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</si>
  <si>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</si>
  <si>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</si>
  <si>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</si>
  <si>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</si>
  <si>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</si>
  <si>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</si>
  <si>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</si>
  <si>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</si>
  <si>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</si>
  <si>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</si>
  <si>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</si>
  <si>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</si>
  <si>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</si>
  <si>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</si>
  <si>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</si>
  <si>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</si>
  <si>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</si>
  <si>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</si>
  <si>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</si>
  <si>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</si>
  <si>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</si>
  <si>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</si>
  <si>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</si>
  <si>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</si>
  <si>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</si>
  <si>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</si>
  <si>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</si>
  <si>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</si>
  <si>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</si>
  <si>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</si>
  <si>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</si>
  <si>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</si>
  <si>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</si>
  <si>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</si>
  <si>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</si>
  <si>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</si>
  <si>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</si>
  <si>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</si>
  <si>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</si>
  <si>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</si>
  <si>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</si>
  <si>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</si>
  <si>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</si>
  <si>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</si>
  <si>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</si>
  <si>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</si>
  <si>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</si>
  <si>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</si>
  <si>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</si>
  <si>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</si>
  <si>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</si>
  <si>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</si>
  <si>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</si>
  <si>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</si>
  <si>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</si>
  <si>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</si>
  <si>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</si>
  <si>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</si>
  <si>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</si>
  <si>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</si>
  <si>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</si>
  <si>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</si>
  <si>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</si>
  <si>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</si>
  <si>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</si>
  <si>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</si>
  <si>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</si>
  <si>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</si>
  <si>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</si>
  <si>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</si>
  <si>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</si>
  <si>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</si>
  <si>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</si>
  <si>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</si>
  <si>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</si>
  <si>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</si>
  <si>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</si>
  <si>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</si>
  <si>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</si>
  <si>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</si>
  <si>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</si>
  <si>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</si>
  <si>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</si>
  <si>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</si>
  <si>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</si>
  <si>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</si>
  <si>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</si>
  <si>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</si>
  <si>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</si>
  <si>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</si>
  <si>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</si>
  <si>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</si>
  <si>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</si>
  <si>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</si>
  <si>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</si>
  <si>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</si>
  <si>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</si>
  <si>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</si>
  <si>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</si>
  <si>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</si>
  <si>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</si>
  <si>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</si>
  <si>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</si>
  <si>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</si>
  <si>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</si>
  <si>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</si>
  <si>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</si>
  <si>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</si>
  <si>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</si>
  <si>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</si>
  <si>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</si>
  <si>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</si>
  <si>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</si>
  <si>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</si>
  <si>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</si>
  <si>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</si>
  <si>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</si>
  <si>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</si>
  <si>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</si>
  <si>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</si>
  <si>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</si>
  <si>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</si>
  <si>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</si>
  <si>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</si>
  <si>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</si>
  <si>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</si>
  <si>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</si>
  <si>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</si>
  <si>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</si>
  <si>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</si>
  <si>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</si>
  <si>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</si>
  <si>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</si>
  <si>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</si>
  <si>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</si>
  <si>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</si>
  <si>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</si>
  <si>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</si>
  <si>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</si>
  <si>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</si>
  <si>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</si>
  <si>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</si>
  <si>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</si>
  <si>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</si>
  <si>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</si>
  <si>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</si>
  <si>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</si>
  <si>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</si>
  <si>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</si>
  <si>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</si>
  <si>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</si>
  <si>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</si>
  <si>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</si>
  <si>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</si>
  <si>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</si>
  <si>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</si>
  <si>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</si>
  <si>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</si>
  <si>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</si>
  <si>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</si>
  <si>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</si>
  <si>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</si>
  <si>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</si>
  <si>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</si>
  <si>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</si>
  <si>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</si>
  <si>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</si>
  <si>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</si>
  <si>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</si>
  <si>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</si>
  <si>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</si>
  <si>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</si>
  <si>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</si>
  <si>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</si>
  <si>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</si>
  <si>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</si>
  <si>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</si>
  <si>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</si>
  <si>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</si>
  <si>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</si>
  <si>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</si>
  <si>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</si>
  <si>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</si>
  <si>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</si>
  <si>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</si>
  <si>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</si>
  <si>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</si>
  <si>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</si>
  <si>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</si>
  <si>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</si>
  <si>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</si>
  <si>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</si>
  <si>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</si>
  <si>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</si>
  <si>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</si>
  <si>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</si>
  <si>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</si>
  <si>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</si>
  <si>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</si>
  <si>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</si>
  <si>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</si>
  <si>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</si>
  <si>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</si>
  <si>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</si>
  <si>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</si>
  <si>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</si>
  <si>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</si>
  <si>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</si>
  <si>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</si>
  <si>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</si>
  <si>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</si>
  <si>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</si>
  <si>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</si>
  <si>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</si>
  <si>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</si>
  <si>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</si>
  <si>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</si>
  <si>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</si>
  <si>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</si>
  <si>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</si>
  <si>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</si>
  <si>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</si>
  <si>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</si>
  <si>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</si>
  <si>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</si>
  <si>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</si>
  <si>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</si>
  <si>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</si>
  <si>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</si>
  <si>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</si>
  <si>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</si>
  <si>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</si>
  <si>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</si>
  <si>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</si>
  <si>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</si>
  <si>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</si>
  <si>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</si>
  <si>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</si>
  <si>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</si>
  <si>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</si>
  <si>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</si>
  <si>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</si>
  <si>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</si>
  <si>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</si>
  <si>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</si>
  <si>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</si>
  <si>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</si>
  <si>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</si>
  <si>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</si>
  <si>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</si>
  <si>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</si>
  <si>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</si>
  <si>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</si>
  <si>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</si>
  <si>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</si>
  <si>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</si>
  <si>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</si>
  <si>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</si>
  <si>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</si>
  <si>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</si>
  <si>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</si>
  <si>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</si>
  <si>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</si>
  <si>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</si>
  <si>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</si>
  <si>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</si>
  <si>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</si>
  <si>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</si>
  <si>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</si>
  <si>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</si>
  <si>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</si>
  <si>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</si>
  <si>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</si>
  <si>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</si>
  <si>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</si>
  <si>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</si>
  <si>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</si>
  <si>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</si>
  <si>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</si>
  <si>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</si>
  <si>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</si>
  <si>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</si>
  <si>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</si>
  <si>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</si>
  <si>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</si>
  <si>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</si>
  <si>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</si>
  <si>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</si>
  <si>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</si>
  <si>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</si>
  <si>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</si>
  <si>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</si>
  <si>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</si>
  <si>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</si>
  <si>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</si>
  <si>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</si>
  <si>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</si>
  <si>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</si>
  <si>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</si>
  <si>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</si>
  <si>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</si>
  <si>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</si>
  <si>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</si>
  <si>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</si>
  <si>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</si>
  <si>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</si>
  <si>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</si>
  <si>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</si>
  <si>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</si>
  <si>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</si>
  <si>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</si>
  <si>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</si>
  <si>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</si>
  <si>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</si>
  <si>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</si>
  <si>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</si>
  <si>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</si>
  <si>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</si>
  <si>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</si>
  <si>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</si>
  <si>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</si>
  <si>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</si>
  <si>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</si>
  <si>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</si>
  <si>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</si>
  <si>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</si>
  <si>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</si>
  <si>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</si>
  <si>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</si>
  <si>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</si>
  <si>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</si>
  <si>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</si>
  <si>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</si>
  <si>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</si>
  <si>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</si>
  <si>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</si>
  <si>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</si>
  <si>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</si>
  <si>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</si>
  <si>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</si>
  <si>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</si>
  <si>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</si>
  <si>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</si>
  <si>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</si>
  <si>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</si>
  <si>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</si>
  <si>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</si>
  <si>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</si>
  <si>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</si>
  <si>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</si>
  <si>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</si>
  <si>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</si>
  <si>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</si>
  <si>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</si>
  <si>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</si>
  <si>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</si>
  <si>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</si>
  <si>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</si>
  <si>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</si>
  <si>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</si>
  <si>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</si>
  <si>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</si>
  <si>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</si>
  <si>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</si>
  <si>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</si>
  <si>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</si>
  <si>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</si>
  <si>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</si>
  <si>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</si>
  <si>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</si>
  <si>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</si>
  <si>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</si>
  <si>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</si>
  <si>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</si>
  <si>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</si>
  <si>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</si>
  <si>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</si>
  <si>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</si>
  <si>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</si>
  <si>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</si>
  <si>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</si>
  <si>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</si>
  <si>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</si>
  <si>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</si>
  <si>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</si>
  <si>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</si>
  <si>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</si>
  <si>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</si>
  <si>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</si>
  <si>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</si>
  <si>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</si>
  <si>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</si>
  <si>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</si>
  <si>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</si>
  <si>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</si>
  <si>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</si>
  <si>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</si>
  <si>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</si>
  <si>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</si>
  <si>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</si>
  <si>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</si>
  <si>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</si>
  <si>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</si>
  <si>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</si>
  <si>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</si>
  <si>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</si>
  <si>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</si>
  <si>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</si>
  <si>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</si>
  <si>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</si>
  <si>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</si>
  <si>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</si>
  <si>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</si>
  <si>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</si>
  <si>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</si>
  <si>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</si>
  <si>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</si>
  <si>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</si>
  <si>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</si>
  <si>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</si>
  <si>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</si>
  <si>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</si>
  <si>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</si>
  <si>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</si>
  <si>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</si>
  <si>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</si>
  <si>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</si>
  <si>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</si>
  <si>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</si>
  <si>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</si>
  <si>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</si>
  <si>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</si>
  <si>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</si>
  <si>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</si>
  <si>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</si>
  <si>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</si>
  <si>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</si>
  <si>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</si>
  <si>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</si>
  <si>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</si>
  <si>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</si>
  <si>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</si>
  <si>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</si>
  <si>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</si>
  <si>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</si>
  <si>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</si>
  <si>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</si>
  <si>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</si>
  <si>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</si>
  <si>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</si>
  <si>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</si>
  <si>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</si>
  <si>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</si>
  <si>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</si>
  <si>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</si>
  <si>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</si>
  <si>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</si>
  <si>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</si>
  <si>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</si>
  <si>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</si>
  <si>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</si>
  <si>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</si>
  <si>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</si>
  <si>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</si>
  <si>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</si>
  <si>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</si>
  <si>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</si>
  <si>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</si>
  <si>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</si>
  <si>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</si>
  <si>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</si>
  <si>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</si>
  <si>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</si>
  <si>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</si>
  <si>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</si>
  <si>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</si>
  <si>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</si>
  <si>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</si>
  <si>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</si>
  <si>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</si>
  <si>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</si>
  <si>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</si>
  <si>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</si>
  <si>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</si>
  <si>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</si>
  <si>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</si>
  <si>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</si>
  <si>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</si>
  <si>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</si>
  <si>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</si>
  <si>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</si>
  <si>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</si>
  <si>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</si>
  <si>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</si>
  <si>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</si>
  <si>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</si>
  <si>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</si>
  <si>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</si>
  <si>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</si>
  <si>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</si>
  <si>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</si>
  <si>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</si>
  <si>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</si>
  <si>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</si>
  <si>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</si>
  <si>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</si>
  <si>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</si>
  <si>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</si>
  <si>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</si>
  <si>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</si>
  <si>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</si>
  <si>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</si>
  <si>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</si>
  <si>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</si>
  <si>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</si>
  <si>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</si>
  <si>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</si>
  <si>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</si>
  <si>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</si>
  <si>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</si>
  <si>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</si>
  <si>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</si>
  <si>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</si>
  <si>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</si>
  <si>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</si>
  <si>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</si>
  <si>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</si>
  <si>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</si>
  <si>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</si>
  <si>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</si>
  <si>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</si>
  <si>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</si>
  <si>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</si>
  <si>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</si>
  <si>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</si>
  <si>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</si>
  <si>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</si>
  <si>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</si>
  <si>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</si>
  <si>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</si>
  <si>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</si>
  <si>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</si>
  <si>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</si>
  <si>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</si>
  <si>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</si>
  <si>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</si>
  <si>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</si>
  <si>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</si>
  <si>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</si>
  <si>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</si>
  <si>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</si>
  <si>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</si>
  <si>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</si>
  <si>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</si>
  <si>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</si>
  <si>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</si>
  <si>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</si>
  <si>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</si>
  <si>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</si>
  <si>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</si>
  <si>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</si>
  <si>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</si>
  <si>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</si>
  <si>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</si>
  <si>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</si>
  <si>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</si>
  <si>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</si>
  <si>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</si>
  <si>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</si>
  <si>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</si>
  <si>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</si>
  <si>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</si>
  <si>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</si>
  <si>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</si>
  <si>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</si>
  <si>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</si>
  <si>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</si>
  <si>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</si>
  <si>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</si>
  <si>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</si>
  <si>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</si>
  <si>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</si>
  <si>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</si>
  <si>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</si>
  <si>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</si>
  <si>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</si>
  <si>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</si>
  <si>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</si>
  <si>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</si>
  <si>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</si>
  <si>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</si>
  <si>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</si>
  <si>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</si>
  <si>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</si>
  <si>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</si>
  <si>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</si>
  <si>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</si>
  <si>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</si>
  <si>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</si>
  <si>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</si>
  <si>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</si>
  <si>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</si>
  <si>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</si>
  <si>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</si>
  <si>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</si>
  <si>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</si>
  <si>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</si>
  <si>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</si>
  <si>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</si>
  <si>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</si>
  <si>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</si>
  <si>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</si>
  <si>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</si>
  <si>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</si>
  <si>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</si>
  <si>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</si>
  <si>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</si>
  <si>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</si>
  <si>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</si>
  <si>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</si>
  <si>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</si>
  <si>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</si>
  <si>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</si>
  <si>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</si>
  <si>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</si>
  <si>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</si>
  <si>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</si>
  <si>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</si>
  <si>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</si>
  <si>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</si>
  <si>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</si>
  <si>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</si>
  <si>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</si>
  <si>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</si>
  <si>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</si>
  <si>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</si>
  <si>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</si>
  <si>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</si>
  <si>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</si>
  <si>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</si>
  <si>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</si>
  <si>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</si>
  <si>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</si>
  <si>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</si>
  <si>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</si>
  <si>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</si>
  <si>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</si>
  <si>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</si>
  <si>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</si>
  <si>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</si>
  <si>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</si>
  <si>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</si>
  <si>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</si>
  <si>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</si>
  <si>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</si>
  <si>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</si>
  <si>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</si>
  <si>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</si>
  <si>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</si>
  <si>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</si>
  <si>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</si>
  <si>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</si>
  <si>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</si>
  <si>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</si>
  <si>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</si>
  <si>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</si>
  <si>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</si>
  <si>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</si>
  <si>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</si>
  <si>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</si>
  <si>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</si>
  <si>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</si>
  <si>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</si>
  <si>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</si>
  <si>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</si>
  <si>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</si>
  <si>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</si>
  <si>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</si>
  <si>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</si>
  <si>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</si>
  <si>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</si>
  <si>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</si>
  <si>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</si>
  <si>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</si>
  <si>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</si>
  <si>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</si>
  <si>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</si>
  <si>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</si>
  <si>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</si>
  <si>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</si>
  <si>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</si>
  <si>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</si>
  <si>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</si>
  <si>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</si>
  <si>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</si>
  <si>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</si>
  <si>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</si>
  <si>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</si>
  <si>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</si>
  <si>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</si>
  <si>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</si>
  <si>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</si>
  <si>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</si>
  <si>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</si>
  <si>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</si>
  <si>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</si>
  <si>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</si>
  <si>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</si>
  <si>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</si>
  <si>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</si>
  <si>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</si>
  <si>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</si>
  <si>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</si>
  <si>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</si>
  <si>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</si>
  <si>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</si>
  <si>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</si>
  <si>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</si>
  <si>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</si>
  <si>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</si>
  <si>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</si>
  <si>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</si>
  <si>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</si>
  <si>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</si>
  <si>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</si>
  <si>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</si>
  <si>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</si>
  <si>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</si>
  <si>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</si>
  <si>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</si>
  <si>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</si>
  <si>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</si>
  <si>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</si>
  <si>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</si>
  <si>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</si>
  <si>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</si>
  <si>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</si>
  <si>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</si>
  <si>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</si>
  <si>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</si>
  <si>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</si>
  <si>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</si>
  <si>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</si>
  <si>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</si>
  <si>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</si>
  <si>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</si>
  <si>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</si>
  <si>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</si>
  <si>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</si>
  <si>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</si>
  <si>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</si>
  <si>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</si>
  <si>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</si>
  <si>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</si>
  <si>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</si>
  <si>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</si>
  <si>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</si>
  <si>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</si>
  <si>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</si>
  <si>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</si>
  <si>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</si>
  <si>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</si>
  <si>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</si>
  <si>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</si>
  <si>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</si>
  <si>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</si>
  <si>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</si>
  <si>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</si>
  <si>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</si>
  <si>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</si>
  <si>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</si>
  <si>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</si>
  <si>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</si>
  <si>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</si>
  <si>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</si>
  <si>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</si>
  <si>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</si>
  <si>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</si>
  <si>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</si>
  <si>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</si>
  <si>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</si>
  <si>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</si>
  <si>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</si>
  <si>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</si>
  <si>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</si>
  <si>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</si>
  <si>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</si>
  <si>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</si>
  <si>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</si>
  <si>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</si>
  <si>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</si>
  <si>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</si>
  <si>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</si>
  <si>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</si>
  <si>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</si>
  <si>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</si>
  <si>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</si>
  <si>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</si>
  <si>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</si>
  <si>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</si>
  <si>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</si>
  <si>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</si>
  <si>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</si>
  <si>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</si>
  <si>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</si>
  <si>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</si>
  <si>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</si>
  <si>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</si>
  <si>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</si>
  <si>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</si>
  <si>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</si>
  <si>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</si>
  <si>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</si>
  <si>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</si>
  <si>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</si>
  <si>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</si>
  <si>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</si>
  <si>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</si>
  <si>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</si>
  <si>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</si>
  <si>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</si>
  <si>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</si>
  <si>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</si>
  <si>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</si>
  <si>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</si>
  <si>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</si>
  <si>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</si>
  <si>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</si>
  <si>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</si>
  <si>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</si>
  <si>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</si>
  <si>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</si>
  <si>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</si>
  <si>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</si>
  <si>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</si>
  <si>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</si>
  <si>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</si>
  <si>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</si>
  <si>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</si>
  <si>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</si>
  <si>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</si>
  <si>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</si>
  <si>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</si>
  <si>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</si>
  <si>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</si>
  <si>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</si>
  <si>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</si>
  <si>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</si>
  <si>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</si>
  <si>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</si>
  <si>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</si>
  <si>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</si>
  <si>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</si>
  <si>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</si>
  <si>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</si>
  <si>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</si>
  <si>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</si>
  <si>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</si>
  <si>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</si>
  <si>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</si>
  <si>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</si>
  <si>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</si>
  <si>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</si>
  <si>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</si>
  <si>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</si>
  <si>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</si>
  <si>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</si>
  <si>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</si>
  <si>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</si>
  <si>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</si>
  <si>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</si>
  <si>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</si>
  <si>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</si>
  <si>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</si>
  <si>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</si>
  <si>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</si>
  <si>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</si>
  <si>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</si>
  <si>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</si>
  <si>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</si>
  <si>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</si>
  <si>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</si>
  <si>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</si>
  <si>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</si>
  <si>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</si>
  <si>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</si>
  <si>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</si>
  <si>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</si>
  <si>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</si>
  <si>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</si>
  <si>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</si>
  <si>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</si>
  <si>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</si>
  <si>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</si>
  <si>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</si>
  <si>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</si>
  <si>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</si>
  <si>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</si>
  <si>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</si>
  <si>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</si>
  <si>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</si>
  <si>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</si>
  <si>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</si>
  <si>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</si>
  <si>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</si>
  <si>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</si>
  <si>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</si>
  <si>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</si>
  <si>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</si>
  <si>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</si>
  <si>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</si>
  <si>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</si>
  <si>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</si>
  <si>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</si>
  <si>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</si>
  <si>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</si>
  <si>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</si>
  <si>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</si>
  <si>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</si>
  <si>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</si>
  <si>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</si>
  <si>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</si>
  <si>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</si>
  <si>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</si>
  <si>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</si>
  <si>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</si>
  <si>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</si>
  <si>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</si>
  <si>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</si>
  <si>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</si>
  <si>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</si>
  <si>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</si>
  <si>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</si>
  <si>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</si>
  <si>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</si>
  <si>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</si>
  <si>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</si>
  <si>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</si>
  <si>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</si>
  <si>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</si>
  <si>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</si>
  <si>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</si>
  <si>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</si>
  <si>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</si>
  <si>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</si>
  <si>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</si>
  <si>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</si>
  <si>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</si>
  <si>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</si>
  <si>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</si>
  <si>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</si>
  <si>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</si>
  <si>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</si>
  <si>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</si>
  <si>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</si>
  <si>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</si>
  <si>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</si>
  <si>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</si>
  <si>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</si>
  <si>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</si>
  <si>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</si>
  <si>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</si>
  <si>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</si>
  <si>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</si>
  <si>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</si>
  <si>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</si>
  <si>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</si>
  <si>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</si>
  <si>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</si>
  <si>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</si>
  <si>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</si>
  <si>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</si>
  <si>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</si>
  <si>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</si>
  <si>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</si>
  <si>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</si>
  <si>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</si>
  <si>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</si>
  <si>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</si>
  <si>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</si>
  <si>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</si>
  <si>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</si>
  <si>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</si>
  <si>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</si>
  <si>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</si>
  <si>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</si>
  <si>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</si>
  <si>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</si>
  <si>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</si>
  <si>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</si>
  <si>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</si>
  <si>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</si>
  <si>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</si>
  <si>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</si>
  <si>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</si>
  <si>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</si>
  <si>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</si>
  <si>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</si>
  <si>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</si>
  <si>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</si>
  <si>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</si>
  <si>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</si>
  <si>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</si>
  <si>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</si>
  <si>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</si>
  <si>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</si>
  <si>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</si>
  <si>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</si>
  <si>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</si>
  <si>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</si>
  <si>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</si>
  <si>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</si>
  <si>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</si>
  <si>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</si>
  <si>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</si>
  <si>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</si>
  <si>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</si>
  <si>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</si>
  <si>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</si>
  <si>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</si>
  <si>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</si>
  <si>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</si>
  <si>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</si>
  <si>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</si>
  <si>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</si>
  <si>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</si>
  <si>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</si>
  <si>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</si>
  <si>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</si>
  <si>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</si>
  <si>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</si>
  <si>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</si>
  <si>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</si>
  <si>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</si>
  <si>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</si>
  <si>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</si>
  <si>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</si>
  <si>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</si>
  <si>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</si>
  <si>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</si>
  <si>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</si>
  <si>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</si>
  <si>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</si>
  <si>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</si>
  <si>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</si>
  <si>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</si>
  <si>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</si>
  <si>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</si>
  <si>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</si>
  <si>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</si>
  <si>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</si>
  <si>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</si>
  <si>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</si>
  <si>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</si>
  <si>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</si>
  <si>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</si>
  <si>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</si>
  <si>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</si>
  <si>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</si>
  <si>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</si>
  <si>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</si>
  <si>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</si>
  <si>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</si>
  <si>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</si>
  <si>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</si>
  <si>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</si>
  <si>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</si>
  <si>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</si>
  <si>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</si>
  <si>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</si>
  <si>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</si>
  <si>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</si>
  <si>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</si>
  <si>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</si>
  <si>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</si>
  <si>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</si>
  <si>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</si>
  <si>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</si>
  <si>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</si>
  <si>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</si>
  <si>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</si>
  <si>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</si>
  <si>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</si>
  <si>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</si>
  <si>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</si>
  <si>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</si>
  <si>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</si>
  <si>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</si>
  <si>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</si>
  <si>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</si>
  <si>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</si>
  <si>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</si>
  <si>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</si>
  <si>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</si>
  <si>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</si>
  <si>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</si>
  <si>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</si>
  <si>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</si>
  <si>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</si>
  <si>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</si>
  <si>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</si>
  <si>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</si>
  <si>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</si>
  <si>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</si>
  <si>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</si>
  <si>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</si>
  <si>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</si>
  <si>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</si>
  <si>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</si>
  <si>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</si>
  <si>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</si>
  <si>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</si>
  <si>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</si>
  <si>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</si>
  <si>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</si>
  <si>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</si>
  <si>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</si>
  <si>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</si>
  <si>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</si>
  <si>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</si>
  <si>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</si>
  <si>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</si>
  <si>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</si>
  <si>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</si>
  <si>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</si>
  <si>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</si>
  <si>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</si>
  <si>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</si>
  <si>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</si>
  <si>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</si>
  <si>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</si>
  <si>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</si>
  <si>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</si>
  <si>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</si>
  <si>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</si>
  <si>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</si>
  <si>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</si>
  <si>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</si>
  <si>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</si>
  <si>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</si>
  <si>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</si>
  <si>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</si>
  <si>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</si>
  <si>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</si>
  <si>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</si>
  <si>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</si>
  <si>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</si>
  <si>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</si>
  <si>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</si>
  <si>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</si>
  <si>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</si>
  <si>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</si>
  <si>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</si>
  <si>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</si>
  <si>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</si>
  <si>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</si>
  <si>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</si>
  <si>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</si>
  <si>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</si>
  <si>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</si>
  <si>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</si>
  <si>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</si>
  <si>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</si>
  <si>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</si>
  <si>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</si>
  <si>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</si>
  <si>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</si>
  <si>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</si>
  <si>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</si>
  <si>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</si>
  <si>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</si>
  <si>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</si>
  <si>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</si>
  <si>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</si>
  <si>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</si>
  <si>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</si>
  <si>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</si>
  <si>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</si>
  <si>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</si>
  <si>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</si>
  <si>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</si>
  <si>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</si>
  <si>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</si>
  <si>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</si>
  <si>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</si>
  <si>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</si>
  <si>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</si>
  <si>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</si>
  <si>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</si>
  <si>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</si>
  <si>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</si>
  <si>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</si>
  <si>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</si>
  <si>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</si>
  <si>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</si>
  <si>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</si>
  <si>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</si>
  <si>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</si>
  <si>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</si>
  <si>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</si>
  <si>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</si>
  <si>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</si>
  <si>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</si>
  <si>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</si>
  <si>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</si>
  <si>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</si>
  <si>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</si>
  <si>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</si>
  <si>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</si>
  <si>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</si>
  <si>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</si>
  <si>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</si>
  <si>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</si>
  <si>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</si>
  <si>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</si>
  <si>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</si>
  <si>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</si>
  <si>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</si>
  <si>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</si>
  <si>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</si>
  <si>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</si>
  <si>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</si>
  <si>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</si>
  <si>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</si>
  <si>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</si>
  <si>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</si>
  <si>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</si>
  <si>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</si>
  <si>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</si>
  <si>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</si>
  <si>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</si>
  <si>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</si>
  <si>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</si>
  <si>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</si>
  <si>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</si>
  <si>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</si>
  <si>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</si>
  <si>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</si>
  <si>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</si>
  <si>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</si>
  <si>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</si>
  <si>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</si>
  <si>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</si>
  <si>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</si>
  <si>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</si>
  <si>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</si>
  <si>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</si>
  <si>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</si>
  <si>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</si>
  <si>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</si>
  <si>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</si>
  <si>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</si>
  <si>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</si>
  <si>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</si>
  <si>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</si>
  <si>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</si>
  <si>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</si>
  <si>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</si>
  <si>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</si>
  <si>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</si>
  <si>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</si>
  <si>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</si>
  <si>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</si>
  <si>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</si>
  <si>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</si>
  <si>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</si>
  <si>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</si>
  <si>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</si>
  <si>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</si>
  <si>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</si>
  <si>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</si>
  <si>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</si>
  <si>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</si>
  <si>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</si>
  <si>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</si>
  <si>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</si>
  <si>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</si>
  <si>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</si>
  <si>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</si>
  <si>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</si>
  <si>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</si>
  <si>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</si>
  <si>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</si>
  <si>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</si>
  <si>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</si>
  <si>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</si>
  <si>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</si>
  <si>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</si>
  <si>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</si>
  <si>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</si>
  <si>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</si>
  <si>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</si>
  <si>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</si>
  <si>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</si>
  <si>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</si>
  <si>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</si>
  <si>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</si>
  <si>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</si>
  <si>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</si>
  <si>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</si>
  <si>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</si>
  <si>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</si>
  <si>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</si>
  <si>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</si>
  <si>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</si>
  <si>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</si>
  <si>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</si>
  <si>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</si>
  <si>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</si>
  <si>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</si>
  <si>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</si>
  <si>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</si>
  <si>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</si>
  <si>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</si>
  <si>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</si>
  <si>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</si>
  <si>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</si>
  <si>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</si>
  <si>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</si>
  <si>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</si>
  <si>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</si>
  <si>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</si>
  <si>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</si>
  <si>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</si>
  <si>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</si>
  <si>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</si>
  <si>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</si>
  <si>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</si>
  <si>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</si>
  <si>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</si>
  <si>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</si>
  <si>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</si>
  <si>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</si>
  <si>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</si>
  <si>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</si>
  <si>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</si>
  <si>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</si>
  <si>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</si>
  <si>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</si>
  <si>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</si>
  <si>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</si>
  <si>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</si>
  <si>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</si>
  <si>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</si>
  <si>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</si>
  <si>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</si>
  <si>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</si>
  <si>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</si>
  <si>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</si>
  <si>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</si>
  <si>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</si>
  <si>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</si>
  <si>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</si>
  <si>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</si>
  <si>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</si>
  <si>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</si>
  <si>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</si>
  <si>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</si>
  <si>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</si>
  <si>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</si>
  <si>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</si>
  <si>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</si>
  <si>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</si>
  <si>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</si>
  <si>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</si>
  <si>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</si>
  <si>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</si>
  <si>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</si>
  <si>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</si>
  <si>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</si>
  <si>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</si>
  <si>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</si>
  <si>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</si>
  <si>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</si>
  <si>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</si>
  <si>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</si>
  <si>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</si>
  <si>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</si>
  <si>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</si>
  <si>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</si>
  <si>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</si>
  <si>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</si>
  <si>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</si>
  <si>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</si>
  <si>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</si>
  <si>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</si>
  <si>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</si>
  <si>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</si>
  <si>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</si>
  <si>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</si>
  <si>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</si>
  <si>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</si>
  <si>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</si>
  <si>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</si>
  <si>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</si>
  <si>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</si>
  <si>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</si>
  <si>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</si>
  <si>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</si>
  <si>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</si>
  <si>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</si>
  <si>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</si>
  <si>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</si>
  <si>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</si>
  <si>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</si>
  <si>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</si>
  <si>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</si>
  <si>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</si>
  <si>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</si>
  <si>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</si>
  <si>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</si>
  <si>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</si>
  <si>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</si>
  <si>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</si>
  <si>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</si>
  <si>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</si>
  <si>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</si>
  <si>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</si>
  <si>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</si>
  <si>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</si>
  <si>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</si>
  <si>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</si>
  <si>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</si>
  <si>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</si>
  <si>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</si>
  <si>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</si>
  <si>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</si>
  <si>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</si>
  <si>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</si>
  <si>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</si>
  <si>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</si>
  <si>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</si>
  <si>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</si>
  <si>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</si>
  <si>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</si>
  <si>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</si>
  <si>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</si>
  <si>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</si>
  <si>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</si>
  <si>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</si>
  <si>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</si>
  <si>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</si>
  <si>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</si>
  <si>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</si>
  <si>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</si>
  <si>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</si>
  <si>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</si>
  <si>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</si>
  <si>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</si>
  <si>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</si>
  <si>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</si>
  <si>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</si>
  <si>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</si>
  <si>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</si>
  <si>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</si>
  <si>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</si>
  <si>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</si>
  <si>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</si>
  <si>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</si>
  <si>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</si>
  <si>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</si>
  <si>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</si>
  <si>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</si>
  <si>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</si>
  <si>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</si>
  <si>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</si>
  <si>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</si>
  <si>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</si>
  <si>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</si>
  <si>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</si>
  <si>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</si>
  <si>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</si>
  <si>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</si>
  <si>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</si>
  <si>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</si>
  <si>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</si>
  <si>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</si>
  <si>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</si>
  <si>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</si>
  <si>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</si>
  <si>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</si>
  <si>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</si>
  <si>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</si>
  <si>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</si>
  <si>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</si>
  <si>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</si>
  <si>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</si>
  <si>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</si>
  <si>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</si>
  <si>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</si>
  <si>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</si>
  <si>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</si>
  <si>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</si>
  <si>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</si>
  <si>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</si>
  <si>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</si>
  <si>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</si>
  <si>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</si>
  <si>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</si>
  <si>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</si>
  <si>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</si>
  <si>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</si>
  <si>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</si>
  <si>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</si>
  <si>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</si>
  <si>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</si>
  <si>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</si>
  <si>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</si>
  <si>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</si>
  <si>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</si>
  <si>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</si>
  <si>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</si>
  <si>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</si>
  <si>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</si>
  <si>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</si>
  <si>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</si>
  <si>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</si>
  <si>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</si>
  <si>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</si>
  <si>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</si>
  <si>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</si>
  <si>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</si>
  <si>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</si>
  <si>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</si>
  <si>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</si>
  <si>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</si>
  <si>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</si>
  <si>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</si>
  <si>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</si>
  <si>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</si>
  <si>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</si>
  <si>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</si>
  <si>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</si>
  <si>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</si>
  <si>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</si>
  <si>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</si>
  <si>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</si>
  <si>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</si>
  <si>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</si>
  <si>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</si>
  <si>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</si>
  <si>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</si>
  <si>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</si>
  <si>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</si>
  <si>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</si>
  <si>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</si>
  <si>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</si>
  <si>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</si>
  <si>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</si>
  <si>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</si>
  <si>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</si>
  <si>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</si>
  <si>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</si>
  <si>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</si>
  <si>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</si>
  <si>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</si>
  <si>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</si>
  <si>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</si>
  <si>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</si>
  <si>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</si>
  <si>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</si>
  <si>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</si>
  <si>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</si>
  <si>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</si>
  <si>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</si>
  <si>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</si>
  <si>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</si>
  <si>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</si>
  <si>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</si>
  <si>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</si>
  <si>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</si>
  <si>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</si>
  <si>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</si>
  <si>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</si>
  <si>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</si>
  <si>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</si>
  <si>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</si>
  <si>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</si>
  <si>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</si>
  <si>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</si>
  <si>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</si>
  <si>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</si>
  <si>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</si>
  <si>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</si>
  <si>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</si>
  <si>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</si>
  <si>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</si>
  <si>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</si>
  <si>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</si>
  <si>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</si>
  <si>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</si>
  <si>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</si>
  <si>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</si>
  <si>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</si>
  <si>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</si>
  <si>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</si>
  <si>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</si>
  <si>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</si>
  <si>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</si>
  <si>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</si>
  <si>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</si>
  <si>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</si>
  <si>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</si>
  <si>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</si>
  <si>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</si>
  <si>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</si>
  <si>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</si>
  <si>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</si>
  <si>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</si>
  <si>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</si>
  <si>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</si>
  <si>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</si>
  <si>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</si>
  <si>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</si>
  <si>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</si>
  <si>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</si>
  <si>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</si>
  <si>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</si>
  <si>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</si>
  <si>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</si>
  <si>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</si>
  <si>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</si>
  <si>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</si>
  <si>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</si>
  <si>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</si>
  <si>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</si>
  <si>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</si>
  <si>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</si>
  <si>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</si>
  <si>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</si>
  <si>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</si>
  <si>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</si>
  <si>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</si>
  <si>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</si>
  <si>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</si>
  <si>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</si>
  <si>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</si>
  <si>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</si>
  <si>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</si>
  <si>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</si>
  <si>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</si>
  <si>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</si>
  <si>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</si>
  <si>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</si>
  <si>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</si>
  <si>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</si>
  <si>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</si>
  <si>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</si>
  <si>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</si>
  <si>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</si>
  <si>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</si>
  <si>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</si>
  <si>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</si>
  <si>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</si>
  <si>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</si>
  <si>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</si>
  <si>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</si>
  <si>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</si>
  <si>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</si>
  <si>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</si>
  <si>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</si>
  <si>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</si>
  <si>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</si>
  <si>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</si>
  <si>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</si>
  <si>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</si>
  <si>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</si>
  <si>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</si>
  <si>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</si>
  <si>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</si>
  <si>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</si>
  <si>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</si>
  <si>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</si>
  <si>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</si>
  <si>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</si>
  <si>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</si>
  <si>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</si>
  <si>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</si>
  <si>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</si>
  <si>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</si>
  <si>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</si>
  <si>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</si>
  <si>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</si>
  <si>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</si>
  <si>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</si>
  <si>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</si>
  <si>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</si>
  <si>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</si>
  <si>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</si>
  <si>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</si>
  <si>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</si>
  <si>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</si>
  <si>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</si>
  <si>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</si>
  <si>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</si>
  <si>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</si>
  <si>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</si>
  <si>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</si>
  <si>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</si>
  <si>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</si>
  <si>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</si>
  <si>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</si>
  <si>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</si>
  <si>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</si>
  <si>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</si>
  <si>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</si>
  <si>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</si>
  <si>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</si>
  <si>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</si>
  <si>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</si>
  <si>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</si>
  <si>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</si>
  <si>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</si>
  <si>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</si>
  <si>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</si>
  <si>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</si>
  <si>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</si>
  <si>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</si>
  <si>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</si>
  <si>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</si>
  <si>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</si>
  <si>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</si>
  <si>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</si>
  <si>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</si>
  <si>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</si>
  <si>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</si>
  <si>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</si>
  <si>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</si>
  <si>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</si>
  <si>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</si>
  <si>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</si>
  <si>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</si>
  <si>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</si>
  <si>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</si>
  <si>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</si>
  <si>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</si>
  <si>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</si>
  <si>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</si>
  <si>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</si>
  <si>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</si>
  <si>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</si>
  <si>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</si>
  <si>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</si>
  <si>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</si>
  <si>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</si>
  <si>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</si>
  <si>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</si>
  <si>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</si>
  <si>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</si>
  <si>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</si>
  <si>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</si>
  <si>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</si>
  <si>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</si>
  <si>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</si>
  <si>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</si>
  <si>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</si>
  <si>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</si>
  <si>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</si>
  <si>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</si>
  <si>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</si>
  <si>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</si>
  <si>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</si>
  <si>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</si>
  <si>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</si>
  <si>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</si>
  <si>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</si>
  <si>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</si>
  <si>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</si>
  <si>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</si>
  <si>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</si>
  <si>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</si>
  <si>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</si>
  <si>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</si>
  <si>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</si>
  <si>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</si>
  <si>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</si>
  <si>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</si>
  <si>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</si>
  <si>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</si>
  <si>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</si>
  <si>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</si>
  <si>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</si>
  <si>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</si>
  <si>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</si>
  <si>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</si>
  <si>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</si>
  <si>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</si>
  <si>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</si>
  <si>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</si>
  <si>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</si>
  <si>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</si>
  <si>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</si>
  <si>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</si>
  <si>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</si>
  <si>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</si>
  <si>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</si>
  <si>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</si>
  <si>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</si>
  <si>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</si>
  <si>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</si>
  <si>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</si>
  <si>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</si>
  <si>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</si>
  <si>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</si>
  <si>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</si>
  <si>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</si>
  <si>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</si>
  <si>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</si>
  <si>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</si>
  <si>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</si>
  <si>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</si>
  <si>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</si>
  <si>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</si>
  <si>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</si>
  <si>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</si>
  <si>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</si>
  <si>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</si>
  <si>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</si>
  <si>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</si>
  <si>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</si>
  <si>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</si>
  <si>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</si>
  <si>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</si>
  <si>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</si>
  <si>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</si>
  <si>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</si>
  <si>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</si>
  <si>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</si>
  <si>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</si>
  <si>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</si>
  <si>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</si>
  <si>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</si>
  <si>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</si>
  <si>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</si>
  <si>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</si>
  <si>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</si>
  <si>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</si>
  <si>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</si>
  <si>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</si>
  <si>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</si>
  <si>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</si>
  <si>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</si>
  <si>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</si>
  <si>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</si>
  <si>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</si>
  <si>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</si>
  <si>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</si>
  <si>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</si>
  <si>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</si>
  <si>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</si>
  <si>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</si>
  <si>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</si>
  <si>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</si>
  <si>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</si>
  <si>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</si>
  <si>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</si>
  <si>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</si>
  <si>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</si>
  <si>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</si>
  <si>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</si>
  <si>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</si>
  <si>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</si>
  <si>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</si>
  <si>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</si>
  <si>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</si>
  <si>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</si>
  <si>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</si>
  <si>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</si>
  <si>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</si>
  <si>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</si>
  <si>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</si>
  <si>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</si>
  <si>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</si>
  <si>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</si>
  <si>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</si>
  <si>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</si>
  <si>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</si>
  <si>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</si>
  <si>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</si>
  <si>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</si>
  <si>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</si>
  <si>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</si>
  <si>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</si>
  <si>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</si>
  <si>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</si>
  <si>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</si>
  <si>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</si>
  <si>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</si>
  <si>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</si>
  <si>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</si>
  <si>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</si>
  <si>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</si>
  <si>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</si>
  <si>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</si>
  <si>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</si>
  <si>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</si>
  <si>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</si>
  <si>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</si>
  <si>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</si>
  <si>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</si>
  <si>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</si>
  <si>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</si>
  <si>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</si>
  <si>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</si>
  <si>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</si>
  <si>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</si>
  <si>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</si>
  <si>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</si>
  <si>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</si>
  <si>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</si>
  <si>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</si>
  <si>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</si>
  <si>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</si>
  <si>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</si>
  <si>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</si>
  <si>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</si>
  <si>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</si>
  <si>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</si>
  <si>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</si>
  <si>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</si>
  <si>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</si>
  <si>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</si>
  <si>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</si>
  <si>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</si>
  <si>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</si>
  <si>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</si>
  <si>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</si>
  <si>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</si>
  <si>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</si>
  <si>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</si>
  <si>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</si>
  <si>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</si>
  <si>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</si>
  <si>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</si>
  <si>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</si>
  <si>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</si>
  <si>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</si>
  <si>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</si>
  <si>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</si>
  <si>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</si>
  <si>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</si>
  <si>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</si>
  <si>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</si>
  <si>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</si>
  <si>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</si>
  <si>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</si>
  <si>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</si>
  <si>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</si>
  <si>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</si>
  <si>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</si>
  <si>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</si>
  <si>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</si>
  <si>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</si>
  <si>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</si>
  <si>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</si>
  <si>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</si>
  <si>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</si>
  <si>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</si>
  <si>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</si>
  <si>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</si>
  <si>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</si>
  <si>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</si>
  <si>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</si>
  <si>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</si>
  <si>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</si>
  <si>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</si>
  <si>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</si>
  <si>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</si>
  <si>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</si>
  <si>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</si>
  <si>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</si>
  <si>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</si>
  <si>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</si>
  <si>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</si>
  <si>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</si>
  <si>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</si>
  <si>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</si>
  <si>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</si>
  <si>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</si>
  <si>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</si>
  <si>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</si>
  <si>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</si>
  <si>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</si>
  <si>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</si>
  <si>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</si>
  <si>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</si>
  <si>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</si>
  <si>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</si>
  <si>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</si>
  <si>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</si>
  <si>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</si>
  <si>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</si>
  <si>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</si>
  <si>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</si>
  <si>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</si>
  <si>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</si>
  <si>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</si>
  <si>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</si>
  <si>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</si>
  <si>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</si>
  <si>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</si>
  <si>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</si>
  <si>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</si>
  <si>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</si>
  <si>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</si>
  <si>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</si>
  <si>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</si>
  <si>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</si>
  <si>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</si>
  <si>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</si>
  <si>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</si>
  <si>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</si>
  <si>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</si>
  <si>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</si>
  <si>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</si>
  <si>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</si>
  <si>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</si>
  <si>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</si>
  <si>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</si>
  <si>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</si>
  <si>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</si>
  <si>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</si>
  <si>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</si>
  <si>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</si>
  <si>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</si>
  <si>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</si>
  <si>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</si>
  <si>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</si>
  <si>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</si>
  <si>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</si>
  <si>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</si>
  <si>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</si>
  <si>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</si>
  <si>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</si>
  <si>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</si>
  <si>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</si>
  <si>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</si>
  <si>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</si>
  <si>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</si>
  <si>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</si>
  <si>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</si>
  <si>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</si>
  <si>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</si>
  <si>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</si>
  <si>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</si>
  <si>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</si>
  <si>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</si>
  <si>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</si>
  <si>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</si>
  <si>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</si>
  <si>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</si>
  <si>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</si>
  <si>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</si>
  <si>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</si>
  <si>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</si>
  <si>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</si>
  <si>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</si>
  <si>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</si>
  <si>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</si>
  <si>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</si>
  <si>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</si>
  <si>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</si>
  <si>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</si>
  <si>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</si>
  <si>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</si>
  <si>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</si>
  <si>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</si>
  <si>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</si>
  <si>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</si>
  <si>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</si>
  <si>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</si>
  <si>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</si>
  <si>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</si>
  <si>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</si>
  <si>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</si>
  <si>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</si>
  <si>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</si>
  <si>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</si>
  <si>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</si>
  <si>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</si>
  <si>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</si>
  <si>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</si>
  <si>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</si>
  <si>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</si>
  <si>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</si>
  <si>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</si>
  <si>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</si>
  <si>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</si>
  <si>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</si>
  <si>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</si>
  <si>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</si>
  <si>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</si>
  <si>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</si>
  <si>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</si>
  <si>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</si>
  <si>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</si>
  <si>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</si>
  <si>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</si>
  <si>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</si>
  <si>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</si>
  <si>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</si>
  <si>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</si>
  <si>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</si>
  <si>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</si>
  <si>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</si>
  <si>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</si>
  <si>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</si>
  <si>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</si>
  <si>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</si>
  <si>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</si>
  <si>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</si>
  <si>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</si>
  <si>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</si>
  <si>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</si>
  <si>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</si>
  <si>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</si>
  <si>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</si>
  <si>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</si>
  <si>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</si>
  <si>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</si>
  <si>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</si>
  <si>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</si>
  <si>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</si>
  <si>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</si>
  <si>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</si>
  <si>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</si>
  <si>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</si>
  <si>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</si>
  <si>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</si>
  <si>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</si>
  <si>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</si>
  <si>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</si>
  <si>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</si>
  <si>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</si>
  <si>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</si>
  <si>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</si>
  <si>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</si>
  <si>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</si>
  <si>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</si>
  <si>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</si>
  <si>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</si>
  <si>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</si>
  <si>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</si>
  <si>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</si>
  <si>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</si>
  <si>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</si>
  <si>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</si>
  <si>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</si>
  <si>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</si>
  <si>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</si>
  <si>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</si>
  <si>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</si>
  <si>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</si>
  <si>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</si>
  <si>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</si>
  <si>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</si>
  <si>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</si>
  <si>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</si>
  <si>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</si>
  <si>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</si>
  <si>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</si>
  <si>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</si>
  <si>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</si>
  <si>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</si>
  <si>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</si>
  <si>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</si>
  <si>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</si>
  <si>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</si>
  <si>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</si>
  <si>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</si>
  <si>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</si>
  <si>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</si>
  <si>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</si>
  <si>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</si>
  <si>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</si>
  <si>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</si>
  <si>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</si>
  <si>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</si>
  <si>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</si>
  <si>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</si>
  <si>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</si>
  <si>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</si>
  <si>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</si>
  <si>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</si>
  <si>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</si>
  <si>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</si>
  <si>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</si>
  <si>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</si>
  <si>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</si>
  <si>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</si>
  <si>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</si>
  <si>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</si>
  <si>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</si>
  <si>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</si>
  <si>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</si>
  <si>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</si>
  <si>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</si>
  <si>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</si>
  <si>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</si>
  <si>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</si>
  <si>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</si>
  <si>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</si>
  <si>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</si>
  <si>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</si>
  <si>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</si>
  <si>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</si>
  <si>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</si>
  <si>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</si>
  <si>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</si>
  <si>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</si>
  <si>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</si>
  <si>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</si>
  <si>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</si>
  <si>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</si>
  <si>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</si>
  <si>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</si>
  <si>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</si>
  <si>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</si>
  <si>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</si>
  <si>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</si>
  <si>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</si>
  <si>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</si>
  <si>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</si>
  <si>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</si>
  <si>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</si>
  <si>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</si>
  <si>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</si>
  <si>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</si>
  <si>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</si>
  <si>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</si>
  <si>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</si>
  <si>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</si>
  <si>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</si>
  <si>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</si>
  <si>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</si>
  <si>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</si>
  <si>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</si>
  <si>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</si>
  <si>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</si>
  <si>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</si>
  <si>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</si>
  <si>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</si>
  <si>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</si>
  <si>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</si>
  <si>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</si>
  <si>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</si>
  <si>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</si>
  <si>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</si>
  <si>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</si>
  <si>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</si>
  <si>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</si>
  <si>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</si>
  <si>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</si>
  <si>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</si>
  <si>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</si>
  <si>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</si>
  <si>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</si>
  <si>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</si>
  <si>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</si>
  <si>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</si>
  <si>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</si>
  <si>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</si>
  <si>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</si>
  <si>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</si>
  <si>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</si>
  <si>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</si>
  <si>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</si>
  <si>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</si>
  <si>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</si>
  <si>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</si>
  <si>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</si>
  <si>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</si>
  <si>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</si>
  <si>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</si>
  <si>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</si>
  <si>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</si>
  <si>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</si>
  <si>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</si>
  <si>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</si>
  <si>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</si>
  <si>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</si>
  <si>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</si>
  <si>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</si>
  <si>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</si>
  <si>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</si>
  <si>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</si>
  <si>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</si>
  <si>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</si>
  <si>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</si>
  <si>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</si>
  <si>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</si>
  <si>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</si>
  <si>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</si>
  <si>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</si>
  <si>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</si>
  <si>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</si>
  <si>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</si>
  <si>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</si>
  <si>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</si>
  <si>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</si>
  <si>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</si>
  <si>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</si>
  <si>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</si>
  <si>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</si>
  <si>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</si>
  <si>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</si>
  <si>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</si>
  <si>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</si>
  <si>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</si>
  <si>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</si>
  <si>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</si>
  <si>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</si>
  <si>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</si>
  <si>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</si>
  <si>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</si>
  <si>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</si>
  <si>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</si>
  <si>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</si>
  <si>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</si>
  <si>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</si>
  <si>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</si>
  <si>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</si>
  <si>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</si>
  <si>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</si>
  <si>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</si>
  <si>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</si>
  <si>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</si>
  <si>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</si>
  <si>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</si>
  <si>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</si>
  <si>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</si>
  <si>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</si>
  <si>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</si>
  <si>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</si>
  <si>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</si>
  <si>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</si>
  <si>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</si>
  <si>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</si>
  <si>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</si>
  <si>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</si>
  <si>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</si>
  <si>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</si>
  <si>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</si>
  <si>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</si>
  <si>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</si>
  <si>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</si>
  <si>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</si>
  <si>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</si>
  <si>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</si>
  <si>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</si>
  <si>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</si>
  <si>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</si>
  <si>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</si>
  <si>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</si>
  <si>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</si>
  <si>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</si>
  <si>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</si>
  <si>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</si>
  <si>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</si>
  <si>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</si>
  <si>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</si>
  <si>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</si>
  <si>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</si>
  <si>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</si>
  <si>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</si>
  <si>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</si>
  <si>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</si>
  <si>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</si>
  <si>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</si>
  <si>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</si>
  <si>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</si>
  <si>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</si>
  <si>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</si>
  <si>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</si>
  <si>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</si>
  <si>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</si>
  <si>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</si>
  <si>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</si>
  <si>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</si>
  <si>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</si>
  <si>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</si>
  <si>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</si>
  <si>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</si>
  <si>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</si>
  <si>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</si>
  <si>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</si>
  <si>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</si>
  <si>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</si>
  <si>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</si>
  <si>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</si>
  <si>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</si>
  <si>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</si>
  <si>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</si>
  <si>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</si>
  <si>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</si>
  <si>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</si>
  <si>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</si>
  <si>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</si>
  <si>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</si>
  <si>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</si>
  <si>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</si>
  <si>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</si>
  <si>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</si>
  <si>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</si>
  <si>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</si>
  <si>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</si>
  <si>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</si>
  <si>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</si>
  <si>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</si>
  <si>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</si>
  <si>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</si>
  <si>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</si>
  <si>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</si>
  <si>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</si>
  <si>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</si>
  <si>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</si>
  <si>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</si>
  <si>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</si>
  <si>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</si>
  <si>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</si>
  <si>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</si>
  <si>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</si>
  <si>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</si>
  <si>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</si>
  <si>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</si>
  <si>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</si>
  <si>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</si>
  <si>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</si>
  <si>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</si>
  <si>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</si>
  <si>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</si>
  <si>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</si>
  <si>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</si>
  <si>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</si>
  <si>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</si>
  <si>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</si>
  <si>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</si>
  <si>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</si>
  <si>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</si>
  <si>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</si>
  <si>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</si>
  <si>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</si>
  <si>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</si>
  <si>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</si>
  <si>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</si>
  <si>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</si>
  <si>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</si>
  <si>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</si>
  <si>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</si>
  <si>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</si>
  <si>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</si>
  <si>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</si>
  <si>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</si>
  <si>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</si>
  <si>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</si>
  <si>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</si>
  <si>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</si>
  <si>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</si>
  <si>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</si>
  <si>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</si>
  <si>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</si>
  <si>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</si>
  <si>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</si>
  <si>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</si>
  <si>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</si>
  <si>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</si>
  <si>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</si>
  <si>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</si>
  <si>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</si>
  <si>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</si>
  <si>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</si>
  <si>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</si>
  <si>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</si>
  <si>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</si>
  <si>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</si>
  <si>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</si>
  <si>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</si>
  <si>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</si>
  <si>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</si>
  <si>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</si>
  <si>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</si>
  <si>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</si>
  <si>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</si>
  <si>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</si>
  <si>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</si>
  <si>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</si>
  <si>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</si>
  <si>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</si>
  <si>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</si>
  <si>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</si>
  <si>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</si>
  <si>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</si>
  <si>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</si>
  <si>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</si>
  <si>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</si>
  <si>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</si>
  <si>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</si>
  <si>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</si>
  <si>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</si>
  <si>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</si>
  <si>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</si>
  <si>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</si>
  <si>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</si>
  <si>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</si>
  <si>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</si>
  <si>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</si>
  <si>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</si>
  <si>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</si>
  <si>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</si>
  <si>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</si>
  <si>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</si>
  <si>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</si>
  <si>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</si>
  <si>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</si>
  <si>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</si>
  <si>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</si>
  <si>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</si>
  <si>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</si>
  <si>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</si>
  <si>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</si>
  <si>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</si>
  <si>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</si>
  <si>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</si>
  <si>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</si>
  <si>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</si>
  <si>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</si>
  <si>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</si>
  <si>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</si>
  <si>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</si>
  <si>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</si>
  <si>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</si>
  <si>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</si>
  <si>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</si>
  <si>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</si>
  <si>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</si>
  <si>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</si>
  <si>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</si>
  <si>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</si>
  <si>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</si>
  <si>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</si>
  <si>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</si>
  <si>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</si>
  <si>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</si>
  <si>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</si>
  <si>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</si>
  <si>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</si>
  <si>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</si>
  <si>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</si>
  <si>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</si>
  <si>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</si>
  <si>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</si>
  <si>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</si>
  <si>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</si>
  <si>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</si>
  <si>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</si>
  <si>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</si>
  <si>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</si>
  <si>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</si>
  <si>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</si>
  <si>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</si>
  <si>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</si>
  <si>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</si>
  <si>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</si>
  <si>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</si>
  <si>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</si>
  <si>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</si>
  <si>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</si>
  <si>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</si>
  <si>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</si>
  <si>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</si>
  <si>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</si>
  <si>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</si>
  <si>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</si>
  <si>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</si>
  <si>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</si>
  <si>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</si>
  <si>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</si>
  <si>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</si>
  <si>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</si>
  <si>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</si>
  <si>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</si>
  <si>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</si>
  <si>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</si>
  <si>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</si>
  <si>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</si>
  <si>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</si>
  <si>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</si>
  <si>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</si>
  <si>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</si>
  <si>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</si>
  <si>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</si>
  <si>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</si>
  <si>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</si>
  <si>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</si>
  <si>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</si>
  <si>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</si>
  <si>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</si>
  <si>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</si>
  <si>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</si>
  <si>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</si>
  <si>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</si>
  <si>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</si>
  <si>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</si>
  <si>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</si>
  <si>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</si>
  <si>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</si>
  <si>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</si>
  <si>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</si>
  <si>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</si>
  <si>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</si>
  <si>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</si>
  <si>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</si>
  <si>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</si>
  <si>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</si>
  <si>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</si>
  <si>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</si>
  <si>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</si>
  <si>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</si>
  <si>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</si>
  <si>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</si>
  <si>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</si>
  <si>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</si>
  <si>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</si>
  <si>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</si>
  <si>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</si>
  <si>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</si>
  <si>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</si>
  <si>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</si>
  <si>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</si>
  <si>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</si>
  <si>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</si>
  <si>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</si>
  <si>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</si>
  <si>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</si>
  <si>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</si>
  <si>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</si>
  <si>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</si>
  <si>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</si>
  <si>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</si>
  <si>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</si>
  <si>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</si>
  <si>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</si>
  <si>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</si>
  <si>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</si>
  <si>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</si>
  <si>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</si>
  <si>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</si>
  <si>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</si>
  <si>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</si>
  <si>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</si>
  <si>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</si>
  <si>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</si>
  <si>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</si>
  <si>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</si>
  <si>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</si>
  <si>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</si>
  <si>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</si>
  <si>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</si>
  <si>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</si>
  <si>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</si>
  <si>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</si>
  <si>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</si>
  <si>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</si>
  <si>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</si>
  <si>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</si>
  <si>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</si>
  <si>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</si>
  <si>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</si>
  <si>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</si>
  <si>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</si>
  <si>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</si>
  <si>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</si>
  <si>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</si>
  <si>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</si>
  <si>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</si>
  <si>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</si>
  <si>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</si>
  <si>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</si>
  <si>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</si>
  <si>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</si>
  <si>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</si>
  <si>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</si>
  <si>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</si>
  <si>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</si>
  <si>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</si>
  <si>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</si>
  <si>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</si>
  <si>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</si>
  <si>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</si>
  <si>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</si>
  <si>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</si>
  <si>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</si>
  <si>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</si>
  <si>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</si>
  <si>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</si>
  <si>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</si>
  <si>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</si>
  <si>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</si>
  <si>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</si>
  <si>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</si>
  <si>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</si>
  <si>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</si>
  <si>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</si>
  <si>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</si>
  <si>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</si>
  <si>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</si>
  <si>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</si>
  <si>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</si>
  <si>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</si>
  <si>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</si>
  <si>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</si>
  <si>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</si>
  <si>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</si>
  <si>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</si>
  <si>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</si>
  <si>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</si>
  <si>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</si>
  <si>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</si>
  <si>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</si>
  <si>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</si>
  <si>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</si>
  <si>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</si>
  <si>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</si>
  <si>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</si>
  <si>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</si>
  <si>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</si>
  <si>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</si>
  <si>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</si>
  <si>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</si>
  <si>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</si>
  <si>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</si>
  <si>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</si>
  <si>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</si>
  <si>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</si>
  <si>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</si>
  <si>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</si>
  <si>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</si>
  <si>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</si>
  <si>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</si>
  <si>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</si>
  <si>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</si>
  <si>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</si>
  <si>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</si>
  <si>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</si>
  <si>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</si>
  <si>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</si>
  <si>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</si>
  <si>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</si>
  <si>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</si>
  <si>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</si>
  <si>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</si>
  <si>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</si>
  <si>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</si>
  <si>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</si>
  <si>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</si>
  <si>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</si>
  <si>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</si>
  <si>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</si>
  <si>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</si>
  <si>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</si>
  <si>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</si>
  <si>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</si>
  <si>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</si>
  <si>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</si>
  <si>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</si>
  <si>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</si>
  <si>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</si>
  <si>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</si>
  <si>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</si>
  <si>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</si>
  <si>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</si>
  <si>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</si>
  <si>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</si>
  <si>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</si>
  <si>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</si>
  <si>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</si>
  <si>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</si>
  <si>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</si>
  <si>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</si>
  <si>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</si>
  <si>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</si>
  <si>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</si>
  <si>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</si>
  <si>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</si>
  <si>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</si>
  <si>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</si>
  <si>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</si>
  <si>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</si>
  <si>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</si>
  <si>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</si>
  <si>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</si>
  <si>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</si>
  <si>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</si>
  <si>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</si>
  <si>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</si>
  <si>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</si>
  <si>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</si>
  <si>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</si>
  <si>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</si>
  <si>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</si>
  <si>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</si>
  <si>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</si>
  <si>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</si>
  <si>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</si>
  <si>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</si>
  <si>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</si>
  <si>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</si>
  <si>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</si>
  <si>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</si>
  <si>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</si>
  <si>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</si>
  <si>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</si>
  <si>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</si>
  <si>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</si>
  <si>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</si>
  <si>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</si>
  <si>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</si>
  <si>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</si>
  <si>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</si>
  <si>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</si>
  <si>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</si>
  <si>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</si>
  <si>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</si>
  <si>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</si>
  <si>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</si>
  <si>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</si>
  <si>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</si>
  <si>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</si>
  <si>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</si>
  <si>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</si>
  <si>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</si>
  <si>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</si>
  <si>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</si>
  <si>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</si>
  <si>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</si>
  <si>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</si>
  <si>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</si>
  <si>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</si>
  <si>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</si>
  <si>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</si>
  <si>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</si>
  <si>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</si>
  <si>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</si>
  <si>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</si>
  <si>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</si>
  <si>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</si>
  <si>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</si>
  <si>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</si>
  <si>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</si>
  <si>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</si>
  <si>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</si>
  <si>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</si>
  <si>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</si>
  <si>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</si>
  <si>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</si>
  <si>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</si>
  <si>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</si>
  <si>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</si>
  <si>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</si>
  <si>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</si>
  <si>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</si>
  <si>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</si>
  <si>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</si>
  <si>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</si>
  <si>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</si>
  <si>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</si>
  <si>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</si>
  <si>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</si>
  <si>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</si>
  <si>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</si>
  <si>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</si>
  <si>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</si>
  <si>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</si>
  <si>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</si>
  <si>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</si>
  <si>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</si>
  <si>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</si>
  <si>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</si>
  <si>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</si>
  <si>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</si>
  <si>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</si>
  <si>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</si>
  <si>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</si>
  <si>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</si>
  <si>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</si>
  <si>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</si>
  <si>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</si>
  <si>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</si>
  <si>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</si>
  <si>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</si>
  <si>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</si>
  <si>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</si>
  <si>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</si>
  <si>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</si>
  <si>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</si>
  <si>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</si>
  <si>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</si>
  <si>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</si>
  <si>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</si>
  <si>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</si>
  <si>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</si>
  <si>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</si>
  <si>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</si>
  <si>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</si>
  <si>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</si>
  <si>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</si>
  <si>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</si>
  <si>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</si>
  <si>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</si>
  <si>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</si>
  <si>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</si>
  <si>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</si>
  <si>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</si>
  <si>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</si>
  <si>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</si>
  <si>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</si>
  <si>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</si>
  <si>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</si>
  <si>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</si>
  <si>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</si>
  <si>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</si>
  <si>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</si>
  <si>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</si>
  <si>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</si>
  <si>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</si>
  <si>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</si>
  <si>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</si>
  <si>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</si>
  <si>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</si>
  <si>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</si>
  <si>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</si>
  <si>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</si>
  <si>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</si>
  <si>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</si>
  <si>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</si>
  <si>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</si>
  <si>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</si>
  <si>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</si>
  <si>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</si>
  <si>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</si>
  <si>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</si>
  <si>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</si>
  <si>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</si>
  <si>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</si>
  <si>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</si>
  <si>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</si>
  <si>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</si>
  <si>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</si>
  <si>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</si>
  <si>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</si>
  <si>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</si>
  <si>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</si>
  <si>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</si>
  <si>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</si>
  <si>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</si>
  <si>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</si>
  <si>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</si>
  <si>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</si>
  <si>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</si>
  <si>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</si>
  <si>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</si>
  <si>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</si>
  <si>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</si>
  <si>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</si>
  <si>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</si>
  <si>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</si>
  <si>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</si>
  <si>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</si>
  <si>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</si>
  <si>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</si>
  <si>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</si>
  <si>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</si>
  <si>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</si>
  <si>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</si>
  <si>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</si>
  <si>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</si>
  <si>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</si>
  <si>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</si>
  <si>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</si>
  <si>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</si>
  <si>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</si>
  <si>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</si>
  <si>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</si>
  <si>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</si>
  <si>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</si>
  <si>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</si>
  <si>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</si>
  <si>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</si>
  <si>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</si>
  <si>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</si>
  <si>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</si>
  <si>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</si>
  <si>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</si>
  <si>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</si>
  <si>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</si>
  <si>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</si>
  <si>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</si>
  <si>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</si>
  <si>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</si>
  <si>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</si>
  <si>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</si>
  <si>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</si>
  <si>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</si>
  <si>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</si>
  <si>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</si>
  <si>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</si>
  <si>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</si>
  <si>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</si>
  <si>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</si>
  <si>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</si>
  <si>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</si>
  <si>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</si>
  <si>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</si>
  <si>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</si>
  <si>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</si>
  <si>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</si>
  <si>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</si>
  <si>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</si>
  <si>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</si>
  <si>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</si>
  <si>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</si>
  <si>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</si>
  <si>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</si>
  <si>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</si>
  <si>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</si>
  <si>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</si>
  <si>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</si>
  <si>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</si>
  <si>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</si>
  <si>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</si>
  <si>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</si>
  <si>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</si>
  <si>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</si>
  <si>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</si>
  <si>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</si>
  <si>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</si>
  <si>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</si>
  <si>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</si>
  <si>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</si>
  <si>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</si>
  <si>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</si>
  <si>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</si>
  <si>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</si>
  <si>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</si>
  <si>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</si>
  <si>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</si>
  <si>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</si>
  <si>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</si>
  <si>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</si>
  <si>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</si>
  <si>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</si>
  <si>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</si>
  <si>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</si>
  <si>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</si>
  <si>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</si>
  <si>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</si>
  <si>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</si>
  <si>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</si>
  <si>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</si>
  <si>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</si>
  <si>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</si>
  <si>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</si>
  <si>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</si>
  <si>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</si>
  <si>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</si>
  <si>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</si>
  <si>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</si>
  <si>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</si>
  <si>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</si>
  <si>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</si>
  <si>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</si>
  <si>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</si>
  <si>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</si>
  <si>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</si>
  <si>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</si>
  <si>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</si>
  <si>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</si>
  <si>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</si>
  <si>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</si>
  <si>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</si>
  <si>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</si>
  <si>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</si>
  <si>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</si>
  <si>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</si>
  <si>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</si>
  <si>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</si>
  <si>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</si>
  <si>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</si>
  <si>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</si>
  <si>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</si>
  <si>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</si>
  <si>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</si>
  <si>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</si>
  <si>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</si>
  <si>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</si>
  <si>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</si>
  <si>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</si>
  <si>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</si>
  <si>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</si>
  <si>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</si>
  <si>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</si>
  <si>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</si>
  <si>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</si>
  <si>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</si>
  <si>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</si>
  <si>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</si>
  <si>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</si>
  <si>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</si>
  <si>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</si>
  <si>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</si>
  <si>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</si>
  <si>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</si>
  <si>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</si>
  <si>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</si>
  <si>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</si>
  <si>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</si>
  <si>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</si>
  <si>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</si>
  <si>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</si>
  <si>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</si>
  <si>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</si>
  <si>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</si>
  <si>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</si>
  <si>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</si>
  <si>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</si>
  <si>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</si>
  <si>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</si>
  <si>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</si>
  <si>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</si>
  <si>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</si>
  <si>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</si>
  <si>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</si>
  <si>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</si>
  <si>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</si>
  <si>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</si>
  <si>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</si>
  <si>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</si>
  <si>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</si>
  <si>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</si>
  <si>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</si>
  <si>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</si>
  <si>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</si>
  <si>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</si>
  <si>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</si>
  <si>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</si>
  <si>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</si>
  <si>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</si>
  <si>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</si>
  <si>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</si>
  <si>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</si>
  <si>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</si>
  <si>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</si>
  <si>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</si>
  <si>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</si>
  <si>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</si>
  <si>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</si>
  <si>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</si>
  <si>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</si>
  <si>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</si>
  <si>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</si>
  <si>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</si>
  <si>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</si>
  <si>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</si>
  <si>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</si>
  <si>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</si>
  <si>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</si>
  <si>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</si>
  <si>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</si>
  <si>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</si>
  <si>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</si>
  <si>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</si>
  <si>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</si>
  <si>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</si>
  <si>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</si>
  <si>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</si>
  <si>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</si>
  <si>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</si>
  <si>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</si>
  <si>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</si>
  <si>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</si>
  <si>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</si>
  <si>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</si>
  <si>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</si>
  <si>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</si>
  <si>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</si>
  <si>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</si>
  <si>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</si>
  <si>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</si>
  <si>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</si>
  <si>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</si>
  <si>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</si>
  <si>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</si>
  <si>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</si>
  <si>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</si>
  <si>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</si>
  <si>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</si>
  <si>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</si>
  <si>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</si>
  <si>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</si>
  <si>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</si>
  <si>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</si>
  <si>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</si>
  <si>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</si>
  <si>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</si>
  <si>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</si>
  <si>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</si>
  <si>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</si>
  <si>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</si>
  <si>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</si>
  <si>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</si>
  <si>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</si>
  <si>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</si>
  <si>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</si>
  <si>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</si>
  <si>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</si>
  <si>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</si>
  <si>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</si>
  <si>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</si>
  <si>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</si>
  <si>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</si>
  <si>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</si>
  <si>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</si>
  <si>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</si>
  <si>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</si>
  <si>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</si>
  <si>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</si>
  <si>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</si>
  <si>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</si>
  <si>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</si>
  <si>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</si>
  <si>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</si>
  <si>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</si>
  <si>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</si>
  <si>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</si>
  <si>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</si>
  <si>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</si>
  <si>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</si>
  <si>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</si>
  <si>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</si>
  <si>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</si>
  <si>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</si>
  <si>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</si>
  <si>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</si>
  <si>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</si>
  <si>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</si>
  <si>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</si>
  <si>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</si>
  <si>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</si>
  <si>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</si>
  <si>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</si>
  <si>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</si>
  <si>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</si>
  <si>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</si>
  <si>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</si>
  <si>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</si>
  <si>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</si>
  <si>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</si>
  <si>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</si>
  <si>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</si>
  <si>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</si>
  <si>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</si>
  <si>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</si>
  <si>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</si>
  <si>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</si>
  <si>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</si>
  <si>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</si>
  <si>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</si>
  <si>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</si>
  <si>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</si>
  <si>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</si>
  <si>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</si>
  <si>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</si>
  <si>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</si>
  <si>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</si>
  <si>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</si>
  <si>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</si>
  <si>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</si>
  <si>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</si>
  <si>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</si>
  <si>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</si>
  <si>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</si>
  <si>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</si>
  <si>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</si>
  <si>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</si>
  <si>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</si>
  <si>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</si>
  <si>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</si>
  <si>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</si>
  <si>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</si>
  <si>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</si>
  <si>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</si>
  <si>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</si>
  <si>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</si>
  <si>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</si>
  <si>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</si>
  <si>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</si>
  <si>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</si>
  <si>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</si>
  <si>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</si>
  <si>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</si>
  <si>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</si>
  <si>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</si>
  <si>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</si>
  <si>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</si>
  <si>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</si>
  <si>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</si>
  <si>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</si>
  <si>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</si>
  <si>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</si>
  <si>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</si>
  <si>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</si>
  <si>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</si>
  <si>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</si>
  <si>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</si>
  <si>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</si>
  <si>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</si>
  <si>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</si>
  <si>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</si>
  <si>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</si>
  <si>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</si>
  <si>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</si>
  <si>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</si>
  <si>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</si>
  <si>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</si>
  <si>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</si>
  <si>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</si>
  <si>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</si>
  <si>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</si>
  <si>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</si>
  <si>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</si>
  <si>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</si>
  <si>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</si>
  <si>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</si>
  <si>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</si>
  <si>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</si>
  <si>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</si>
  <si>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</si>
  <si>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</si>
  <si>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</si>
  <si>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</si>
  <si>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</si>
  <si>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</si>
  <si>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</si>
  <si>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</si>
  <si>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</si>
  <si>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</si>
  <si>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</si>
  <si>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</si>
  <si>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</si>
  <si>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</si>
  <si>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</si>
  <si>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</si>
  <si>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</si>
  <si>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</si>
  <si>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</si>
  <si>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</si>
  <si>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</si>
  <si>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</si>
  <si>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</si>
  <si>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</si>
  <si>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</si>
  <si>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</si>
  <si>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</si>
  <si>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</si>
  <si>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</si>
  <si>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</si>
  <si>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</si>
  <si>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</si>
  <si>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</si>
  <si>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</si>
  <si>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</si>
  <si>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</si>
  <si>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</si>
  <si>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</si>
  <si>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</si>
  <si>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</si>
  <si>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</si>
  <si>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</si>
  <si>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</si>
  <si>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</si>
  <si>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</si>
  <si>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</si>
  <si>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</si>
  <si>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</si>
  <si>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</si>
  <si>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</si>
  <si>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</si>
  <si>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</si>
  <si>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</si>
  <si>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</si>
  <si>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</si>
  <si>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</si>
  <si>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</si>
  <si>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</si>
  <si>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</si>
  <si>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</si>
  <si>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</si>
  <si>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</si>
  <si>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</si>
  <si>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</si>
  <si>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</si>
  <si>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</si>
  <si>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</si>
  <si>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</si>
  <si>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</si>
  <si>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</si>
  <si>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</si>
  <si>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</si>
  <si>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</si>
  <si>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</si>
  <si>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</si>
  <si>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</si>
  <si>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</si>
  <si>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</si>
  <si>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</si>
  <si>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</si>
  <si>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</si>
  <si>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</si>
  <si>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</si>
  <si>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</si>
  <si>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</si>
  <si>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</si>
  <si>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</si>
  <si>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</si>
  <si>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</si>
  <si>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</si>
  <si>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</si>
  <si>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</si>
  <si>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</si>
  <si>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</si>
  <si>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</si>
  <si>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</si>
  <si>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</si>
  <si>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</si>
  <si>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</si>
  <si>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</si>
  <si>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</si>
  <si>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</si>
  <si>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</si>
  <si>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</si>
  <si>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</si>
  <si>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</si>
  <si>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</si>
  <si>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</si>
  <si>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</si>
  <si>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</si>
  <si>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</si>
  <si>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</si>
  <si>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</si>
  <si>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</si>
  <si>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</si>
  <si>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</si>
  <si>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</si>
  <si>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</si>
  <si>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</si>
  <si>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</si>
  <si>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</si>
  <si>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</si>
  <si>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</si>
  <si>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</si>
  <si>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</si>
  <si>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</si>
  <si>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</si>
  <si>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</si>
  <si>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</si>
  <si>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</si>
  <si>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</si>
  <si>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</si>
  <si>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</si>
  <si>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</si>
  <si>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</si>
  <si>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</si>
  <si>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</si>
  <si>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</si>
  <si>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</si>
  <si>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</si>
  <si>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</si>
  <si>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</si>
  <si>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</si>
  <si>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</si>
  <si>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</si>
  <si>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</si>
  <si>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</si>
  <si>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</si>
  <si>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</si>
  <si>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</si>
  <si>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</si>
  <si>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</si>
  <si>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</si>
  <si>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</si>
  <si>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</si>
  <si>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</si>
  <si>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</si>
  <si>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</si>
  <si>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</si>
  <si>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</si>
  <si>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</si>
  <si>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</si>
  <si>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</si>
  <si>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</si>
  <si>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</si>
  <si>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</si>
  <si>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</si>
  <si>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</si>
  <si>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</si>
  <si>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</si>
  <si>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</si>
  <si>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</si>
  <si>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</si>
  <si>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</si>
  <si>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</si>
  <si>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</si>
  <si>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</si>
  <si>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</si>
  <si>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</si>
  <si>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</si>
  <si>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</si>
  <si>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</si>
  <si>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</si>
  <si>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</si>
  <si>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</si>
  <si>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</si>
  <si>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</si>
  <si>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</si>
  <si>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</si>
  <si>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</si>
  <si>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</si>
  <si>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</si>
  <si>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</si>
  <si>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</si>
  <si>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</si>
  <si>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</si>
  <si>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</si>
  <si>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</si>
  <si>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</si>
  <si>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</si>
  <si>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</si>
  <si>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</si>
  <si>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</si>
  <si>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</si>
  <si>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</si>
  <si>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</si>
  <si>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</si>
  <si>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</si>
  <si>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</si>
  <si>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</si>
  <si>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</si>
  <si>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</si>
  <si>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</si>
  <si>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</si>
  <si>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</si>
  <si>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</si>
  <si>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</si>
  <si>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</si>
  <si>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</si>
  <si>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</si>
  <si>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</si>
  <si>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</si>
  <si>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</si>
  <si>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</si>
  <si>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</si>
  <si>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</si>
  <si>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</si>
  <si>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</si>
  <si>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</si>
  <si>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</si>
  <si>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</si>
  <si>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</si>
  <si>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</si>
  <si>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</si>
  <si>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</si>
  <si>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</si>
  <si>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</si>
  <si>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</si>
  <si>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</si>
  <si>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</si>
  <si>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</si>
  <si>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</si>
  <si>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</si>
  <si>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</si>
  <si>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</si>
  <si>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</si>
  <si>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</si>
  <si>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</si>
  <si>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</si>
  <si>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</si>
  <si>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</si>
  <si>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</si>
  <si>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</si>
  <si>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</si>
  <si>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</si>
  <si>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</si>
  <si>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</si>
  <si>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</si>
  <si>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</si>
  <si>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</si>
  <si>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</si>
  <si>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</si>
  <si>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</si>
  <si>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</si>
  <si>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</si>
  <si>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</si>
  <si>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</si>
  <si>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</si>
  <si>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</si>
  <si>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</si>
  <si>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</si>
  <si>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</si>
  <si>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</si>
  <si>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</si>
  <si>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</si>
  <si>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</si>
  <si>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</si>
  <si>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</si>
  <si>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</si>
  <si>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</si>
  <si>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</si>
  <si>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</si>
  <si>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</si>
  <si>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</si>
  <si>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</si>
  <si>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</si>
  <si>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</si>
  <si>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</si>
  <si>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</si>
  <si>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</si>
  <si>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</si>
  <si>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</si>
  <si>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</si>
  <si>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</si>
  <si>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</si>
  <si>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</si>
  <si>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</si>
  <si>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</si>
  <si>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</si>
  <si>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</si>
  <si>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</si>
  <si>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</si>
  <si>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</si>
  <si>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</si>
  <si>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</si>
  <si>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</si>
  <si>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</si>
  <si>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</si>
  <si>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</si>
  <si>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</si>
  <si>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</si>
  <si>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</si>
  <si>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</si>
  <si>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</si>
  <si>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</si>
  <si>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</si>
  <si>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</si>
  <si>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</si>
  <si>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</si>
  <si>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</si>
  <si>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</si>
  <si>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</si>
  <si>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</si>
  <si>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</si>
  <si>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</si>
  <si>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</si>
  <si>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</si>
  <si>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</si>
  <si>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</si>
  <si>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</si>
  <si>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</si>
  <si>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</si>
  <si>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</si>
  <si>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</si>
  <si>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</si>
  <si>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</si>
  <si>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</si>
  <si>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</si>
  <si>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</si>
  <si>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</si>
  <si>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</si>
  <si>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</si>
  <si>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</si>
  <si>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</si>
  <si>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</si>
  <si>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</si>
  <si>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</si>
  <si>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</si>
  <si>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</si>
  <si>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</si>
  <si>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</si>
  <si>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</si>
  <si>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</si>
  <si>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</si>
  <si>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</si>
  <si>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</si>
  <si>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</si>
  <si>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</si>
  <si>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</si>
  <si>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</si>
  <si>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</si>
  <si>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</si>
  <si>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</si>
  <si>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</si>
  <si>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</si>
  <si>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</si>
  <si>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</si>
  <si>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</si>
  <si>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</si>
  <si>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</si>
  <si>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</si>
  <si>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</si>
  <si>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</si>
  <si>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</si>
  <si>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</si>
  <si>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</si>
  <si>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</si>
  <si>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</si>
  <si>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</si>
  <si>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</si>
  <si>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</si>
  <si>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</si>
  <si>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</si>
  <si>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</si>
  <si>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</si>
  <si>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</si>
  <si>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</si>
  <si>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</si>
  <si>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</si>
  <si>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</si>
  <si>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</si>
  <si>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</si>
  <si>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</si>
  <si>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</si>
  <si>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</si>
  <si>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</si>
  <si>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</si>
  <si>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</si>
  <si>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</si>
  <si>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</si>
  <si>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</si>
  <si>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</si>
  <si>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</si>
  <si>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</si>
  <si>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</si>
  <si>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</si>
  <si>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</si>
  <si>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</si>
  <si>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</si>
  <si>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</si>
  <si>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</si>
  <si>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</si>
  <si>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</si>
  <si>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</si>
  <si>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</si>
  <si>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</si>
  <si>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</si>
  <si>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</si>
  <si>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</si>
  <si>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</si>
  <si>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</si>
  <si>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</si>
  <si>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</si>
  <si>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</si>
  <si>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</si>
  <si>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</si>
  <si>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</si>
  <si>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</si>
  <si>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</si>
  <si>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</si>
  <si>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</si>
  <si>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</si>
  <si>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</si>
  <si>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</si>
  <si>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</si>
  <si>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</si>
  <si>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</si>
  <si>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</si>
  <si>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</si>
  <si>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</si>
  <si>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</si>
  <si>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</si>
  <si>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</si>
  <si>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</si>
  <si>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</si>
  <si>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</si>
  <si>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</si>
  <si>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</si>
  <si>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</si>
  <si>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</si>
  <si>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</si>
  <si>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</si>
  <si>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</si>
  <si>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</si>
  <si>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</si>
  <si>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</si>
  <si>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</si>
  <si>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</si>
  <si>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</si>
  <si>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</si>
  <si>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</si>
  <si>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</si>
  <si>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</si>
  <si>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</si>
  <si>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</si>
  <si>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</si>
  <si>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</si>
  <si>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</si>
  <si>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</si>
  <si>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</si>
  <si>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</si>
  <si>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</si>
  <si>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</si>
  <si>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</si>
  <si>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</si>
  <si>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</si>
  <si>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</si>
  <si>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</si>
  <si>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</si>
  <si>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</si>
  <si>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</si>
  <si>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</si>
  <si>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</si>
  <si>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</si>
  <si>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</si>
  <si>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</si>
  <si>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</si>
  <si>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</si>
  <si>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</si>
  <si>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</si>
  <si>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</si>
  <si>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</si>
  <si>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</si>
  <si>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</si>
  <si>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</si>
  <si>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</si>
  <si>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</si>
  <si>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</si>
  <si>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</si>
  <si>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</si>
  <si>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</si>
  <si>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</si>
  <si>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</si>
  <si>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</si>
  <si>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</si>
  <si>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</si>
  <si>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</si>
  <si>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</si>
  <si>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</si>
  <si>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</si>
  <si>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</si>
  <si>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</si>
  <si>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</si>
  <si>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</si>
  <si>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</si>
  <si>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</si>
  <si>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</si>
  <si>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</si>
  <si>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</si>
  <si>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</si>
  <si>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</si>
  <si>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</si>
  <si>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</si>
  <si>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</si>
  <si>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</si>
  <si>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</si>
  <si>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</si>
  <si>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</si>
  <si>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</si>
  <si>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</si>
  <si>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</si>
  <si>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</si>
  <si>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</si>
  <si>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</si>
  <si>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</si>
  <si>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</si>
  <si>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</si>
  <si>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</si>
  <si>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</si>
  <si>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</si>
  <si>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</si>
  <si>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</si>
  <si>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</si>
  <si>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</si>
  <si>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</si>
  <si>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</si>
  <si>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</si>
  <si>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</si>
  <si>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</si>
  <si>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</si>
  <si>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</si>
  <si>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</si>
  <si>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</si>
  <si>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</si>
  <si>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</si>
  <si>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</si>
  <si>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</si>
  <si>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</si>
  <si>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</si>
  <si>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</si>
  <si>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</si>
  <si>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</si>
  <si>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</si>
  <si>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</si>
  <si>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</si>
  <si>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</si>
  <si>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</si>
  <si>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</si>
  <si>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</si>
  <si>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</si>
  <si>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</si>
  <si>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</si>
  <si>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</si>
  <si>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</si>
  <si>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</si>
  <si>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</si>
  <si>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</si>
  <si>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</si>
  <si>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</si>
  <si>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</si>
  <si>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</si>
  <si>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</si>
  <si>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</si>
  <si>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</si>
  <si>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</si>
  <si>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</si>
  <si>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</si>
  <si>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</si>
  <si>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</si>
  <si>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</si>
  <si>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</si>
  <si>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</si>
  <si>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</si>
  <si>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</si>
  <si>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</si>
  <si>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</si>
  <si>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</si>
  <si>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</si>
  <si>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</si>
  <si>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</si>
  <si>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</si>
  <si>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</si>
  <si>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</si>
  <si>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</si>
  <si>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</si>
  <si>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</si>
  <si>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</si>
  <si>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</si>
  <si>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</si>
  <si>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</si>
  <si>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</si>
  <si>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</si>
  <si>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</si>
  <si>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</si>
  <si>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</si>
  <si>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</si>
  <si>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</si>
  <si>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</si>
  <si>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</si>
  <si>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</si>
  <si>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</si>
  <si>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</si>
  <si>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</si>
  <si>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</si>
  <si>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</si>
  <si>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</si>
  <si>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</si>
  <si>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</si>
  <si>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</si>
  <si>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</si>
  <si>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</si>
  <si>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</si>
  <si>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</si>
  <si>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</si>
  <si>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</si>
  <si>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</si>
  <si>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</si>
  <si>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</si>
  <si>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</si>
  <si>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</si>
  <si>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</si>
  <si>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</si>
  <si>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</si>
  <si>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</si>
  <si>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</si>
  <si>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</si>
  <si>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</si>
  <si>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</si>
  <si>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</si>
  <si>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</si>
  <si>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</si>
  <si>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</si>
  <si>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</si>
  <si>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</si>
  <si>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</si>
  <si>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</si>
  <si>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</si>
  <si>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</si>
  <si>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</si>
  <si>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</si>
  <si>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</si>
  <si>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</si>
  <si>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</si>
  <si>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</si>
  <si>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</si>
  <si>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</si>
  <si>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</si>
  <si>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</si>
  <si>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</si>
  <si>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</si>
  <si>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</si>
  <si>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</si>
  <si>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</si>
  <si>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</si>
  <si>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</si>
  <si>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</si>
  <si>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</si>
  <si>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</si>
  <si>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</si>
  <si>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</si>
  <si>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</si>
  <si>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</si>
  <si>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</si>
  <si>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</si>
  <si>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</si>
  <si>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</si>
  <si>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</si>
  <si>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</si>
  <si>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</si>
  <si>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</si>
  <si>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</si>
  <si>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</si>
  <si>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</si>
  <si>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</si>
  <si>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</si>
  <si>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</si>
  <si>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</si>
  <si>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</si>
  <si>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</si>
  <si>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</si>
  <si>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</si>
  <si>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</si>
  <si>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</si>
  <si>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</si>
  <si>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</si>
  <si>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</si>
  <si>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</si>
  <si>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</si>
  <si>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</si>
  <si>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</si>
  <si>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</si>
  <si>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</si>
  <si>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</si>
  <si>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</si>
  <si>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</si>
  <si>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</si>
  <si>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</si>
  <si>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</si>
  <si>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</si>
  <si>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</si>
  <si>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</si>
  <si>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</si>
  <si>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</si>
  <si>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</si>
  <si>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</si>
  <si>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</si>
  <si>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</si>
  <si>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</si>
  <si>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</si>
  <si>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</si>
  <si>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</si>
  <si>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</si>
  <si>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</si>
  <si>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</si>
  <si>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</si>
  <si>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</si>
  <si>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</si>
  <si>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</si>
  <si>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</si>
  <si>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</si>
  <si>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</si>
  <si>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</si>
  <si>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</si>
  <si>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</si>
  <si>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</si>
  <si>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</si>
  <si>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</si>
  <si>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</si>
  <si>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</si>
  <si>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</si>
  <si>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</si>
  <si>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</si>
  <si>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</si>
  <si>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</si>
  <si>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</si>
  <si>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</si>
  <si>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</si>
  <si>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</si>
  <si>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</si>
  <si>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</si>
  <si>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</si>
  <si>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</si>
  <si>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</si>
  <si>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</si>
  <si>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</si>
  <si>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</si>
  <si>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</si>
  <si>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</si>
  <si>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</si>
  <si>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</si>
  <si>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</si>
  <si>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</si>
  <si>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</si>
  <si>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</si>
  <si>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</si>
  <si>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</si>
  <si>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</si>
  <si>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</si>
  <si>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</si>
  <si>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</si>
  <si>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</si>
  <si>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</si>
  <si>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</si>
  <si>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</si>
  <si>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</si>
  <si>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</si>
  <si>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</si>
  <si>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</si>
  <si>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</si>
  <si>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</si>
  <si>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</si>
  <si>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</si>
  <si>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</si>
  <si>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</si>
  <si>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</si>
  <si>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</si>
  <si>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</si>
  <si>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</si>
  <si>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</si>
  <si>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</si>
  <si>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</si>
  <si>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</si>
  <si>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</si>
  <si>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</si>
  <si>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</si>
  <si>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</si>
  <si>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</si>
  <si>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</si>
  <si>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</si>
  <si>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</si>
  <si>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</si>
  <si>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</si>
  <si>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</si>
  <si>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</si>
  <si>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</si>
  <si>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</si>
  <si>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</si>
  <si>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</si>
  <si>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</si>
  <si>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</si>
  <si>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</si>
  <si>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</si>
  <si>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</si>
  <si>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</si>
  <si>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</si>
  <si>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</si>
  <si>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</si>
  <si>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</si>
  <si>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</si>
  <si>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</si>
  <si>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</si>
  <si>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</si>
  <si>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</si>
  <si>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</si>
  <si>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</si>
  <si>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</si>
  <si>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</si>
  <si>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</si>
  <si>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</si>
  <si>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</si>
  <si>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</si>
  <si>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</si>
  <si>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</si>
  <si>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</si>
  <si>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</si>
  <si>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</si>
  <si>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</si>
  <si>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</si>
  <si>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</si>
  <si>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</si>
  <si>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</si>
  <si>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</si>
  <si>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</si>
  <si>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</si>
  <si>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</si>
  <si>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</si>
  <si>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</si>
  <si>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</si>
  <si>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</si>
  <si>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</si>
  <si>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</si>
  <si>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</si>
  <si>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</si>
  <si>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</si>
  <si>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</si>
  <si>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</si>
  <si>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</si>
  <si>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</si>
  <si>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</si>
  <si>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</si>
  <si>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</si>
  <si>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</si>
  <si>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</si>
  <si>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</si>
  <si>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</si>
  <si>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</si>
  <si>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</si>
  <si>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</si>
  <si>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</si>
  <si>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</si>
  <si>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</si>
  <si>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</si>
  <si>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</si>
  <si>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</si>
  <si>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</si>
  <si>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</si>
  <si>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</si>
  <si>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</si>
  <si>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</si>
  <si>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</si>
  <si>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</si>
  <si>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</si>
  <si>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</si>
  <si>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</si>
  <si>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</si>
  <si>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</si>
  <si>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</si>
  <si>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</si>
  <si>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</si>
  <si>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</si>
  <si>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</si>
  <si>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</si>
  <si>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</si>
  <si>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</si>
  <si>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</si>
  <si>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</si>
  <si>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</si>
  <si>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</si>
  <si>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</si>
  <si>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</si>
  <si>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</si>
  <si>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</si>
  <si>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</si>
  <si>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</si>
  <si>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</si>
  <si>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</si>
  <si>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</si>
  <si>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</si>
  <si>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</si>
  <si>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</si>
  <si>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</si>
  <si>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</si>
  <si>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</si>
  <si>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</si>
  <si>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</si>
  <si>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</si>
  <si>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</si>
  <si>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</si>
  <si>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</si>
  <si>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</si>
  <si>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</si>
  <si>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</si>
  <si>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</si>
  <si>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</si>
  <si>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</si>
  <si>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</si>
  <si>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</si>
  <si>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</si>
  <si>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</si>
  <si>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</si>
  <si>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</si>
  <si>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</si>
  <si>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</si>
  <si>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</si>
  <si>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</si>
  <si>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</si>
  <si>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</si>
  <si>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</si>
  <si>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</si>
  <si>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</si>
  <si>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</si>
  <si>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</si>
  <si>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</si>
  <si>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</si>
  <si>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</si>
  <si>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</si>
  <si>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</si>
  <si>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</si>
  <si>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</si>
  <si>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</si>
  <si>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</si>
  <si>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</si>
  <si>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</si>
  <si>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</si>
  <si>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</si>
  <si>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</si>
  <si>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</si>
  <si>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</si>
  <si>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</si>
  <si>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</si>
  <si>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</si>
  <si>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</si>
  <si>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</si>
  <si>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</si>
  <si>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</si>
  <si>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</si>
  <si>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</si>
  <si>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</si>
  <si>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</si>
  <si>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</si>
  <si>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</si>
  <si>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</si>
  <si>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</si>
  <si>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</si>
  <si>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</si>
  <si>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</si>
  <si>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</si>
  <si>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</si>
  <si>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</si>
  <si>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</si>
  <si>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</si>
  <si>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</si>
  <si>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</si>
  <si>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</si>
  <si>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</si>
  <si>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</si>
  <si>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</si>
  <si>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</si>
  <si>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</si>
  <si>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</si>
  <si>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</si>
  <si>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</si>
  <si>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</si>
  <si>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</si>
  <si>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</si>
  <si>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</si>
  <si>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</si>
  <si>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</si>
  <si>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</si>
  <si>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</si>
  <si>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</si>
  <si>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</si>
  <si>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</si>
  <si>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</si>
  <si>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</si>
  <si>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</si>
  <si>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</si>
  <si>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</si>
  <si>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</si>
  <si>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</si>
  <si>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</si>
  <si>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</si>
  <si>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</si>
  <si>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</si>
  <si>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</si>
  <si>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</si>
  <si>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</si>
  <si>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</si>
  <si>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</si>
  <si>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</si>
  <si>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</si>
  <si>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</si>
  <si>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</si>
  <si>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</si>
  <si>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</si>
  <si>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</si>
  <si>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</si>
  <si>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</si>
  <si>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</si>
  <si>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</si>
  <si>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</si>
  <si>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</si>
  <si>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</si>
  <si>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</si>
  <si>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</si>
  <si>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</si>
  <si>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</si>
  <si>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</si>
  <si>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</si>
  <si>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</si>
  <si>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</si>
  <si>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</si>
  <si>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</si>
  <si>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</si>
  <si>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</si>
  <si>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</si>
  <si>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</si>
  <si>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</si>
  <si>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</si>
  <si>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</si>
  <si>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</si>
  <si>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</si>
  <si>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</si>
  <si>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</si>
  <si>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</si>
  <si>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</si>
  <si>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</si>
  <si>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</si>
  <si>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</si>
  <si>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</si>
  <si>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</si>
  <si>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</si>
  <si>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</si>
  <si>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</si>
  <si>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</si>
  <si>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</si>
  <si>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</si>
  <si>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</si>
  <si>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</si>
  <si>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</si>
  <si>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</si>
  <si>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</si>
  <si>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</si>
  <si>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</si>
  <si>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</si>
  <si>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</si>
  <si>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</si>
  <si>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</si>
  <si>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</si>
  <si>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</si>
  <si>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</si>
  <si>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</si>
  <si>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</si>
  <si>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</si>
  <si>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</si>
  <si>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</si>
  <si>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</si>
  <si>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</si>
  <si>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</si>
  <si>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</si>
  <si>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</si>
  <si>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</si>
  <si>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</si>
  <si>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</si>
  <si>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</si>
  <si>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</si>
  <si>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</si>
  <si>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</si>
  <si>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</si>
  <si>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</si>
  <si>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</si>
  <si>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</si>
  <si>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</si>
  <si>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</si>
  <si>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</si>
  <si>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</si>
  <si>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</si>
  <si>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</si>
  <si>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</si>
  <si>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</si>
  <si>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</si>
  <si>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</si>
  <si>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</si>
  <si>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</si>
  <si>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</si>
  <si>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</si>
  <si>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</si>
  <si>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</si>
  <si>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</si>
  <si>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</si>
  <si>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</si>
  <si>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</si>
  <si>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</si>
  <si>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</si>
  <si>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</si>
  <si>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</si>
  <si>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</si>
  <si>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</si>
  <si>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</si>
  <si>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</si>
  <si>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</si>
  <si>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</si>
  <si>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</si>
  <si>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</si>
  <si>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</si>
  <si>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</si>
  <si>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</si>
  <si>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</si>
  <si>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</si>
  <si>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</si>
  <si>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</si>
  <si>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</si>
  <si>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</si>
  <si>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</si>
  <si>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</si>
  <si>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</si>
  <si>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</si>
  <si>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</si>
  <si>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</si>
  <si>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</si>
  <si>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</si>
  <si>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</si>
  <si>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</si>
  <si>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</si>
  <si>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</si>
  <si>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</si>
  <si>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</si>
  <si>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</si>
  <si>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</si>
  <si>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</si>
  <si>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</si>
  <si>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</si>
  <si>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</si>
  <si>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</si>
  <si>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</si>
  <si>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</si>
  <si>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</si>
  <si>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</si>
  <si>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</si>
  <si>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</si>
  <si>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</si>
  <si>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</si>
  <si>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</si>
  <si>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</si>
  <si>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</si>
  <si>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</si>
  <si>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</si>
  <si>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</si>
  <si>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</si>
  <si>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</si>
  <si>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</si>
  <si>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</si>
  <si>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</si>
  <si>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</si>
  <si>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</si>
  <si>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</si>
  <si>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</si>
  <si>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</si>
  <si>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</si>
  <si>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</si>
  <si>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</si>
  <si>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</si>
  <si>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</si>
  <si>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</si>
  <si>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</si>
  <si>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</si>
  <si>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</si>
  <si>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</si>
  <si>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</si>
  <si>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</si>
  <si>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</si>
  <si>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</si>
  <si>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</si>
  <si>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</si>
  <si>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</si>
  <si>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</si>
  <si>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</si>
  <si>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</si>
  <si>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</si>
  <si>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</si>
  <si>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</si>
  <si>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</si>
  <si>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</si>
  <si>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</si>
  <si>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</si>
  <si>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</si>
  <si>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</si>
  <si>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</si>
  <si>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</si>
  <si>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</si>
  <si>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</si>
  <si>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</si>
  <si>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</si>
  <si>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</si>
  <si>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</si>
  <si>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</si>
  <si>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</si>
  <si>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</si>
  <si>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</si>
  <si>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</si>
  <si>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</si>
  <si>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</si>
  <si>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</si>
  <si>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</si>
  <si>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</si>
  <si>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</si>
  <si>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</si>
  <si>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</si>
  <si>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</si>
  <si>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</si>
  <si>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</si>
  <si>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</si>
  <si>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</si>
  <si>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</si>
  <si>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</si>
  <si>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</si>
  <si>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</si>
  <si>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</si>
  <si>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</si>
  <si>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</si>
  <si>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</si>
  <si>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</si>
  <si>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</si>
  <si>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</si>
  <si>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</si>
  <si>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</si>
  <si>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</si>
  <si>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</si>
  <si>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</si>
  <si>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</si>
  <si>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</si>
  <si>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</si>
  <si>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</si>
  <si>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</si>
  <si>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</si>
  <si>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</si>
  <si>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</si>
  <si>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</si>
  <si>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</si>
  <si>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</si>
  <si>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</si>
  <si>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</si>
  <si>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</si>
  <si>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</si>
  <si>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</si>
  <si>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</si>
  <si>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</si>
  <si>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</si>
  <si>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</si>
  <si>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</si>
  <si>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</si>
  <si>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</si>
  <si>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</si>
  <si>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</si>
  <si>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</si>
  <si>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</si>
  <si>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</si>
  <si>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</si>
  <si>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</si>
  <si>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</si>
  <si>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</si>
  <si>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</si>
  <si>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</si>
  <si>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</si>
  <si>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</si>
  <si>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</si>
  <si>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</si>
  <si>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</si>
  <si>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</si>
  <si>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</si>
  <si>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</si>
  <si>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</si>
  <si>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</si>
  <si>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</si>
  <si>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</si>
  <si>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</si>
  <si>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</si>
  <si>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</si>
  <si>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</si>
  <si>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</si>
  <si>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</si>
  <si>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</si>
  <si>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</si>
  <si>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</si>
  <si>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</si>
  <si>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</si>
  <si>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</si>
  <si>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</si>
  <si>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</si>
  <si>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</si>
  <si>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</si>
  <si>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</si>
  <si>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</si>
  <si>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</si>
  <si>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</si>
  <si>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</si>
  <si>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</si>
  <si>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</si>
  <si>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</si>
  <si>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</si>
  <si>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</si>
  <si>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</si>
  <si>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</si>
  <si>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</si>
  <si>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</si>
  <si>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</si>
  <si>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</si>
  <si>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</si>
  <si>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</si>
  <si>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</si>
  <si>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</si>
  <si>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</si>
  <si>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</si>
  <si>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</si>
  <si>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</si>
  <si>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</si>
  <si>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</si>
  <si>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</si>
  <si>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</si>
  <si>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</si>
  <si>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</si>
  <si>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</si>
  <si>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</si>
  <si>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</si>
  <si>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</si>
  <si>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</si>
  <si>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</si>
  <si>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</si>
  <si>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</si>
  <si>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</si>
  <si>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</si>
  <si>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</si>
  <si>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</si>
  <si>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</si>
  <si>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</si>
  <si>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</si>
  <si>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</si>
  <si>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</si>
  <si>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</si>
  <si>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</si>
  <si>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</si>
  <si>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</si>
  <si>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</si>
  <si>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</si>
  <si>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</si>
  <si>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</si>
  <si>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</si>
  <si>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</si>
  <si>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</si>
  <si>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</si>
  <si>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</si>
  <si>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</si>
  <si>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</si>
  <si>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</si>
  <si>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</si>
  <si>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</si>
  <si>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</si>
  <si>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</si>
  <si>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</si>
  <si>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</si>
  <si>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</si>
  <si>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</si>
  <si>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</si>
  <si>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</si>
  <si>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</si>
  <si>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</si>
  <si>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</si>
  <si>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</si>
  <si>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</si>
  <si>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</si>
  <si>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</si>
  <si>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</si>
  <si>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</si>
  <si>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</si>
  <si>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</si>
  <si>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</si>
  <si>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</si>
  <si>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</si>
  <si>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</si>
  <si>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</si>
  <si>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</si>
  <si>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</si>
  <si>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</si>
  <si>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</si>
  <si>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</si>
  <si>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</si>
  <si>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</si>
  <si>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</si>
  <si>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</si>
  <si>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</si>
  <si>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</si>
  <si>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</si>
  <si>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</si>
  <si>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</si>
  <si>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</si>
  <si>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</si>
  <si>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</si>
  <si>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</si>
  <si>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</si>
  <si>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</si>
  <si>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</si>
  <si>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</si>
  <si>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</si>
  <si>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</si>
  <si>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</si>
  <si>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</si>
  <si>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</si>
  <si>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</si>
  <si>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</si>
  <si>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</si>
  <si>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</si>
  <si>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</si>
  <si>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</si>
  <si>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</si>
  <si>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</si>
  <si>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</si>
  <si>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</si>
  <si>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</si>
  <si>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</si>
  <si>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</si>
  <si>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</si>
  <si>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</si>
  <si>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</si>
  <si>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</si>
  <si>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</si>
  <si>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</si>
  <si>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</si>
  <si>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</si>
  <si>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</si>
  <si>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</si>
  <si>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</si>
  <si>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</si>
  <si>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</si>
  <si>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</si>
  <si>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</si>
  <si>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</si>
  <si>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</si>
  <si>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</si>
  <si>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</si>
  <si>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</si>
  <si>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</si>
  <si>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</si>
  <si>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</si>
  <si>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</si>
  <si>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</si>
  <si>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</si>
  <si>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</si>
  <si>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</si>
  <si>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</si>
  <si>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</si>
  <si>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</si>
  <si>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</si>
  <si>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</si>
  <si>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</si>
  <si>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</si>
  <si>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</si>
  <si>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</si>
  <si>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</si>
  <si>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</si>
  <si>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</si>
  <si>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</si>
  <si>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</si>
  <si>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</si>
  <si>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</si>
  <si>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</si>
  <si>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</si>
  <si>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</si>
  <si>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</si>
  <si>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</si>
  <si>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</si>
  <si>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</si>
  <si>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</si>
  <si>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</si>
  <si>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</si>
  <si>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</si>
  <si>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</si>
  <si>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</si>
  <si>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</si>
  <si>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</si>
  <si>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</si>
  <si>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</si>
  <si>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</si>
  <si>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</si>
  <si>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</si>
  <si>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</si>
  <si>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</si>
  <si>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</si>
  <si>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</si>
  <si>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</si>
  <si>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</si>
  <si>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</si>
  <si>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</si>
  <si>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</si>
  <si>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</si>
  <si>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</si>
  <si>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</si>
  <si>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</si>
  <si>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</si>
  <si>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</si>
  <si>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</si>
  <si>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</si>
  <si>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</si>
  <si>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</si>
  <si>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</si>
  <si>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</si>
  <si>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</si>
  <si>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</si>
  <si>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</si>
  <si>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</si>
  <si>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</si>
  <si>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</si>
  <si>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</si>
  <si>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</si>
  <si>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</si>
  <si>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</si>
  <si>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</si>
  <si>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</si>
  <si>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</si>
  <si>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</si>
  <si>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</si>
  <si>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</si>
  <si>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</si>
  <si>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</si>
  <si>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</si>
  <si>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</si>
  <si>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</si>
  <si>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</si>
  <si>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</si>
  <si>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</si>
  <si>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</si>
  <si>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</si>
  <si>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</si>
  <si>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</si>
  <si>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</si>
  <si>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</si>
  <si>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</si>
  <si>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</si>
  <si>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</si>
  <si>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</si>
  <si>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</si>
  <si>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</si>
  <si>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</si>
  <si>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</si>
  <si>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</si>
  <si>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</si>
  <si>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</si>
  <si>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</si>
  <si>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</si>
  <si>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</si>
  <si>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</si>
  <si>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</si>
  <si>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</si>
  <si>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</si>
  <si>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</si>
  <si>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</si>
  <si>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</si>
  <si>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</si>
  <si>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</si>
  <si>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</si>
  <si>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</si>
  <si>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</si>
  <si>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</si>
  <si>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</si>
  <si>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</si>
  <si>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</si>
  <si>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</si>
  <si>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</si>
  <si>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</si>
  <si>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</si>
  <si>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</si>
  <si>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</si>
  <si>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</si>
  <si>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</si>
  <si>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</si>
  <si>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</si>
  <si>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</si>
  <si>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</si>
  <si>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</si>
  <si>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</si>
  <si>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</si>
  <si>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</si>
  <si>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</si>
  <si>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</si>
  <si>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</si>
  <si>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</si>
  <si>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</si>
  <si>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</si>
  <si>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</si>
  <si>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</si>
  <si>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</si>
  <si>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</si>
  <si>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</si>
  <si>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</si>
  <si>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</si>
  <si>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</si>
  <si>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</si>
  <si>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</si>
  <si>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</si>
  <si>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</si>
  <si>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</si>
  <si>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</si>
  <si>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</si>
  <si>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</si>
  <si>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</si>
  <si>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</si>
  <si>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</si>
  <si>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</si>
  <si>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</si>
  <si>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</si>
  <si>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</si>
  <si>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</si>
  <si>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</si>
  <si>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</si>
  <si>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</si>
  <si>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</si>
  <si>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</si>
  <si>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</si>
  <si>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</si>
  <si>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</si>
  <si>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</si>
  <si>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</si>
  <si>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</si>
  <si>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</si>
  <si>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</si>
  <si>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</si>
  <si>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</si>
  <si>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</si>
  <si>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</si>
  <si>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</si>
  <si>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</si>
  <si>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</si>
  <si>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</si>
  <si>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</si>
  <si>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</si>
  <si>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</si>
  <si>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</si>
  <si>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</si>
  <si>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</si>
  <si>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</si>
  <si>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</si>
  <si>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</si>
  <si>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</si>
  <si>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</si>
  <si>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</si>
  <si>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</si>
  <si>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</si>
  <si>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</si>
  <si>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</si>
  <si>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</si>
  <si>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</si>
  <si>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</si>
  <si>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</si>
  <si>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</si>
  <si>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</si>
  <si>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</si>
  <si>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</si>
  <si>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</si>
  <si>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</si>
  <si>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</si>
  <si>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</si>
  <si>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</si>
  <si>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</si>
  <si>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</si>
  <si>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</si>
  <si>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</si>
  <si>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</si>
  <si>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</si>
  <si>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</si>
  <si>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</si>
  <si>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</si>
  <si>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</si>
  <si>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</si>
  <si>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</si>
  <si>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</si>
  <si>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</si>
  <si>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</si>
  <si>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</si>
  <si>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</si>
  <si>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</si>
  <si>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</si>
  <si>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</si>
  <si>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</si>
  <si>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</si>
  <si>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</si>
  <si>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</si>
  <si>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</si>
  <si>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</si>
  <si>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</si>
  <si>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</si>
  <si>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</si>
  <si>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</si>
  <si>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</si>
  <si>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</si>
  <si>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</si>
  <si>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</si>
  <si>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</si>
  <si>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</si>
  <si>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</si>
  <si>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</si>
  <si>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</si>
  <si>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</si>
  <si>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</si>
  <si>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</si>
  <si>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</si>
  <si>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</si>
  <si>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</si>
  <si>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</si>
  <si>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</si>
  <si>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</si>
  <si>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</si>
  <si>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</si>
  <si>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</si>
  <si>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</si>
  <si>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</si>
  <si>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</si>
  <si>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</si>
  <si>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</si>
  <si>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</si>
  <si>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</si>
  <si>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</si>
  <si>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</si>
  <si>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</si>
  <si>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</si>
  <si>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</si>
  <si>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</si>
  <si>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</si>
  <si>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</si>
  <si>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</si>
  <si>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</si>
  <si>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</si>
  <si>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</si>
  <si>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</si>
  <si>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</si>
  <si>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</si>
  <si>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</si>
  <si>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</si>
  <si>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</si>
  <si>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</si>
  <si>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</si>
  <si>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</si>
  <si>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</si>
  <si>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</si>
  <si>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</si>
  <si>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</si>
  <si>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</si>
  <si>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</si>
  <si>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</si>
  <si>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</si>
  <si>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</si>
  <si>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</si>
  <si>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</si>
  <si>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</si>
  <si>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</si>
  <si>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</si>
  <si>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</si>
  <si>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</si>
  <si>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</si>
  <si>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</si>
  <si>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</si>
  <si>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</si>
  <si>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</si>
  <si>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</si>
  <si>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</si>
  <si>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</si>
  <si>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</si>
  <si>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</si>
  <si>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</si>
  <si>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</si>
  <si>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</si>
  <si>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</si>
  <si>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</si>
  <si>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</si>
  <si>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</si>
  <si>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</si>
  <si>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</si>
  <si>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</si>
  <si>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</si>
  <si>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</si>
  <si>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</si>
  <si>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</si>
  <si>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</si>
  <si>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</si>
  <si>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</si>
  <si>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</si>
  <si>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</si>
  <si>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</si>
  <si>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</si>
  <si>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</si>
  <si>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</si>
  <si>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</si>
  <si>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</si>
  <si>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</si>
  <si>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</si>
  <si>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</si>
  <si>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</si>
  <si>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</si>
  <si>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</si>
  <si>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</si>
  <si>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</si>
  <si>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</si>
  <si>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</si>
  <si>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</si>
  <si>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</si>
  <si>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</si>
  <si>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</si>
  <si>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</si>
  <si>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</si>
  <si>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</si>
  <si>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</si>
  <si>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</si>
  <si>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</si>
  <si>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</si>
  <si>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</si>
  <si>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</si>
  <si>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</si>
  <si>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</si>
  <si>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</si>
  <si>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</si>
  <si>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</si>
  <si>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</si>
  <si>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</si>
  <si>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</si>
  <si>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</si>
  <si>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</si>
  <si>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</si>
  <si>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</si>
  <si>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</si>
  <si>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</si>
  <si>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</si>
  <si>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</si>
  <si>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</si>
  <si>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</si>
  <si>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</si>
  <si>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</si>
  <si>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</si>
  <si>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</si>
  <si>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</si>
  <si>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</si>
  <si>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</si>
  <si>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</si>
  <si>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</si>
  <si>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</si>
  <si>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</si>
  <si>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</si>
  <si>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</si>
  <si>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</si>
  <si>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</si>
  <si>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</si>
  <si>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</si>
  <si>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</si>
  <si>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</si>
  <si>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</si>
  <si>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</si>
  <si>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</si>
  <si>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</si>
  <si>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</si>
  <si>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</si>
  <si>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</si>
  <si>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</si>
  <si>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</si>
  <si>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</si>
  <si>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</si>
  <si>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</si>
  <si>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</si>
  <si>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</si>
  <si>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</si>
  <si>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</si>
  <si>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</si>
  <si>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</si>
  <si>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</si>
  <si>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</si>
  <si>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</si>
  <si>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</si>
  <si>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</si>
  <si>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</si>
  <si>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</si>
  <si>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</si>
  <si>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</si>
  <si>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</si>
  <si>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</si>
  <si>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</si>
  <si>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</si>
  <si>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</si>
  <si>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</si>
  <si>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</si>
  <si>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</si>
  <si>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</si>
  <si>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</si>
  <si>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</si>
  <si>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</si>
  <si>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</si>
  <si>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</si>
  <si>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</si>
  <si>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</si>
  <si>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</si>
  <si>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</si>
  <si>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</si>
  <si>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</si>
  <si>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</si>
  <si>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</si>
  <si>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</si>
  <si>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</si>
  <si>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</si>
  <si>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</si>
  <si>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</si>
  <si>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</si>
  <si>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</si>
  <si>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</si>
  <si>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</si>
  <si>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</si>
  <si>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</si>
  <si>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</si>
  <si>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</si>
  <si>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</si>
  <si>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</si>
  <si>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</si>
  <si>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</si>
  <si>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</si>
  <si>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</si>
  <si>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</si>
  <si>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</si>
  <si>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</si>
  <si>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</si>
  <si>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</si>
  <si>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</si>
  <si>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</si>
  <si>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</si>
  <si>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</si>
  <si>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</si>
  <si>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</si>
  <si>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</si>
  <si>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</si>
  <si>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</si>
  <si>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</si>
  <si>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</si>
  <si>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</si>
  <si>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</si>
  <si>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</si>
  <si>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</si>
  <si>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</si>
  <si>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</si>
  <si>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</si>
  <si>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</si>
  <si>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</si>
  <si>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</si>
  <si>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</si>
  <si>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</si>
  <si>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</si>
  <si>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</si>
  <si>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</si>
  <si>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</si>
  <si>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</si>
  <si>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</si>
  <si>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</si>
  <si>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</si>
  <si>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</si>
  <si>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</si>
  <si>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</si>
  <si>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</si>
  <si>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</si>
  <si>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</si>
  <si>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</si>
  <si>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</si>
  <si>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</si>
  <si>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</si>
  <si>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</si>
  <si>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</si>
  <si>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</si>
  <si>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</si>
  <si>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</si>
  <si>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</si>
  <si>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</si>
  <si>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</si>
  <si>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</si>
  <si>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</si>
  <si>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</si>
  <si>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</si>
  <si>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</si>
  <si>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</si>
  <si>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</si>
  <si>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</si>
  <si>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</si>
  <si>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</si>
  <si>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</si>
  <si>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</si>
  <si>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</si>
  <si>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</si>
  <si>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</si>
  <si>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</si>
  <si>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</si>
  <si>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</si>
  <si>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</si>
  <si>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</si>
  <si>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</si>
  <si>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</si>
  <si>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</si>
  <si>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</si>
  <si>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</si>
  <si>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</si>
  <si>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</si>
  <si>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</si>
  <si>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</si>
  <si>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</si>
  <si>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</si>
  <si>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</si>
  <si>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</si>
  <si>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</si>
  <si>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</si>
  <si>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</si>
  <si>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</si>
  <si>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</si>
  <si>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</si>
  <si>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</si>
  <si>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</si>
  <si>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</si>
  <si>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</si>
  <si>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</si>
  <si>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</si>
  <si>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</si>
  <si>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</si>
  <si>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</si>
  <si>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</si>
  <si>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</si>
  <si>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</si>
  <si>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</si>
  <si>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</si>
  <si>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PCM-20251020-00000537</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</si>
  <si>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</si>
  <si>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</si>
  <si>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</si>
  <si>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</si>
  <si>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</si>
  <si>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</si>
  <si>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</si>
  <si>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</si>
  <si>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</si>
  <si>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</si>
  <si>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</si>
  <si>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</si>
  <si>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</si>
  <si>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</si>
  <si>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</si>
  <si>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</si>
  <si>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</si>
  <si>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</si>
  <si>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</si>
  <si>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</si>
  <si>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</si>
  <si>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</si>
  <si>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</si>
  <si>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</si>
  <si>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</si>
  <si>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</si>
  <si>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</si>
  <si>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</si>
  <si>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</si>
  <si>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</si>
  <si>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</si>
  <si>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</si>
  <si>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</si>
  <si>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</si>
  <si>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</si>
  <si>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</si>
  <si>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</si>
  <si>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</si>
  <si>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</si>
  <si>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</si>
  <si>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</si>
  <si>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</si>
  <si>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</si>
  <si>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</si>
  <si>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</si>
  <si>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</si>
  <si>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</si>
  <si>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</si>
  <si>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</si>
  <si>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</si>
  <si>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</si>
  <si>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</si>
  <si>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</si>
  <si>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</si>
  <si>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</si>
  <si>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</si>
  <si>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</si>
  <si>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</si>
  <si>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</si>
  <si>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</si>
  <si>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</si>
  <si>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</si>
  <si>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</si>
  <si>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</si>
  <si>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</si>
  <si>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</si>
  <si>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</si>
  <si>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</si>
  <si>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</si>
  <si>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</si>
  <si>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</si>
  <si>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</si>
  <si>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</si>
  <si>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</si>
  <si>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</si>
  <si>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</si>
  <si>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</si>
  <si>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</si>
  <si>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</si>
  <si>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</si>
  <si>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</si>
  <si>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</si>
  <si>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</si>
  <si>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</si>
  <si>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</si>
  <si>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</si>
  <si>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</si>
  <si>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</si>
  <si>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</si>
  <si>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PCM-20251020-00000538</t>
  </si>
  <si>
    <t>45 KM</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</si>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</sst>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D9" sqref="D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287.36063460648438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6.8653219907355378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0.25314606480969815</v>
      </c>
      <c r="H4" s="138">
        <v>45950.050844907404</v>
      </c>
      <c r="I4" s="136" t="str">
        <f>IFERROR(VLOOKUP(D4,DB!A:F,6,0),"")</f>
        <v>SCECO</v>
      </c>
      <c r="J4" s="136" t="str">
        <f>IFERROR(VLOOKUP(D4,DB!A:G,7,0),"")</f>
        <v>Dead</v>
      </c>
      <c r="K4" s="140" t="s">
        <v>38969</v>
      </c>
      <c r="L4" s="141" t="str">
        <f>IFERROR(VLOOKUP(D4,DB!A:I,9,0),"")</f>
        <v>Latis</v>
      </c>
      <c r="M4" s="67"/>
    </row>
    <row r="5" spans="1:15" ht="15" customHeight="1">
      <c r="A5" s="135" t="s">
        <v>38970</v>
      </c>
      <c r="B5" s="136" t="str">
        <f>IFERROR(VLOOKUP(D5,DB!A:K,11,0),"")</f>
        <v>R1</v>
      </c>
      <c r="C5" s="136">
        <v>1</v>
      </c>
      <c r="D5" s="136" t="s">
        <v>21534</v>
      </c>
      <c r="E5" s="137" t="s">
        <v>38964</v>
      </c>
      <c r="F5" s="138">
        <v>45950.275879629633</v>
      </c>
      <c r="G5" s="139">
        <f ca="1">IFERROR(NOW()-F5,"")</f>
        <v>3.3180787031596992E-2</v>
      </c>
      <c r="H5" s="138">
        <v>45950.269942129627</v>
      </c>
      <c r="I5" s="136" t="str">
        <f>IFERROR(VLOOKUP(D5,DB!A:F,6,0),"")</f>
        <v>Generator-DG</v>
      </c>
      <c r="J5" s="136" t="str">
        <f>IFERROR(VLOOKUP(D5,DB!A:G,7,0),"")</f>
        <v>Vandalized</v>
      </c>
      <c r="K5" s="140" t="s">
        <v>38971</v>
      </c>
      <c r="L5" s="141" t="str">
        <f>IFERROR(VLOOKUP(D5,DB!A:I,9,0),"")</f>
        <v>Latis</v>
      </c>
      <c r="M5" s="67"/>
    </row>
    <row r="6" spans="1:15" ht="15" customHeight="1">
      <c r="A6" s="135"/>
      <c r="B6" s="136" t="str">
        <f>IFERROR(VLOOKUP(D6,DB!A:K,11,0),"")</f>
        <v/>
      </c>
      <c r="C6" s="136"/>
      <c r="D6" s="136"/>
      <c r="E6" s="137"/>
      <c r="F6" s="138"/>
      <c r="G6" s="139">
        <f ca="1">IFERROR(NOW()-F6,"")</f>
        <v>45950.309060416665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45950.309060416665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45950.309060416665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45950.309060416665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45950.309060416665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45950.309060416665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45950.309060416665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45950.309060416665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45950.309060416665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45950.309060416665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45950.309060416665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45950.309060416665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45950.309060416665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45950.309060416665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45950.309060416665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45950.309060416665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45950.309060416665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45950.309060416665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45950.309060416665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45950.309060416665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45950.309060416665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45950.309060416665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45950.309060416665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45950.309060416665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45950.309060416665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45950.309060416665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45950.309060416665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45950.309060416665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45950.309060416665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45950.309060416665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45950.309060416665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45950.309060416665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45950.309060416665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45950.309060416665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45950.309060416665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45950.309060416665</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45950.309060416665</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45950.309060416665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45950.309060416665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45950.309060416665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45950.309060416665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45950.309060416665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45950.309060416665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45950.309060416665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45950.309060416665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45950.309060416665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45950.309060416665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45950.309060416665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45950.309060416665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45950.309060416665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45950.309060416665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45950.309060416665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45950.309060416665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45950.309060416665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45950.309060416665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45950.309060416665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45950.309060416665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45950.309060416665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45950.309060416665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45950.309060416665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45950.309060416665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45950.309060416665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45950.309060416665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45950.309060416665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45950.309060416665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45950.309060416665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45950.309060416665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45950.309060416665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45950.309060416665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45950.309060416665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45950.309060416665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45950.309060416665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45950.309060416665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45950.309060416665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45950.309060416665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45950.309060416665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45950.309060416665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45950.309060416665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45950.309060416665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45950.309060416665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45950.309060416665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45950.309060416665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45950.309060416665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45950.309060416665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45950.309060416665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45950.309060416665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45950.309060416665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45950.309060416665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45950.309060416665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45950.309060416665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45950.309060416665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45950.309060416665</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45950.309060416665</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48EE615D-D85A-4540-926B-9CFA19CBAFD3}"/>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5.3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143.58197708333319</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125.30922245370311</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5.8132849536996218</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0.40787986110808561</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39060</v>
      </c>
      <c r="B7" s="18" t="str">
        <f>IFERROR(VLOOKUP(D7,DB!A:K,11,0),"")</f>
        <v>R2</v>
      </c>
      <c r="C7" s="18">
        <v>2</v>
      </c>
      <c r="D7" s="18" t="s">
        <v>16283</v>
      </c>
      <c r="E7" s="116" t="s">
        <v>38964</v>
      </c>
      <c r="F7" s="117">
        <v>45950.277175925927</v>
      </c>
      <c r="G7" s="118">
        <f ca="1">IFERROR(NOW()-F7,"-")</f>
        <v>3.1884490737866145E-2</v>
      </c>
      <c r="H7" s="117">
        <v>45950.268148148149</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45950.309060416665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45950.309060416665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45950.309060416665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45950.309060416665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45950.309060416665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45950.309060416665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45950.309060416665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45950.309060416665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45950.309060416665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45950.309060416665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45950.309060416665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45950.309060416665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45950.309060416665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45950.309060416665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45950.309060416665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45950.309060416665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45950.309060416665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45950.309060416665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45950.309060416665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45950.309060416665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45950.309060416665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45950.309060416665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45950.309060416665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45950.309060416665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45950.309060416665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45950.309060416665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45950.309060416665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45950.309060416665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45950.309060416665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45950.309060416665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45950.309060416665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45950.309060416665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45950.309060416665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45950.309060416665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45950.309060416665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45950.309060416665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45950.309060416665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45950.309060416665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45950.309060416665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45950.309060416665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45950.309060416665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45950.309060416665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45950.309060416665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45950.309060416665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45950.309060416665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45950.309060416665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45950.309060416665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45950.309060416665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45950.309060416665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45950.309060416665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45950.309060416665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45950.309060416665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45950.309060416665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45950.309060416665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45950.309060416665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45950.309060416665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45950.309060416665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45950.309060416665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45950.309060416665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45950.309060416665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45950.309060416665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45950.309060416665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45950.309060416665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45950.309060416665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45950.309060416665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45950.309060416665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45950.309060416665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45950.309060416665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45950.309060416665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45950.309060416665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45950.309060416665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45950.309060416665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45950.309060416665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45950.309060416665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45950.309060416665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45950.309060416665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45950.309060416665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45950.309060416665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45950.309060416665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45950.309060416665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45950.309060532411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45950.309060532411</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45950.309060532411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45950.309060532411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45950.309060532411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45950.309060532411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45950.309060532411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45950.309060532411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45950.309060532411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45950.309060532411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45950.309060532411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45950.309060532411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45950.309060532411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45950.309060532411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45950.309060532411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45950.309060532411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45950.309060532411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45950.309060532411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45950.309060532411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45950.309060532411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45950.309060532411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45950.309060532411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45950.309060532411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45950.309060532411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45950.309060532411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45950.309060532411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45950.309060532411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45950.309060532411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45950.309060532411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45950.309060532411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45950.309060532411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45950.309060532411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45950.309060532411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45950.309060532411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45950.309060532411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45950.309060532411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45950.309060532411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45950.309060532411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45950.309060532411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45950.309060532411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45950.309060532411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45950.309060532411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45950.309060532411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45950.309060532411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45950.309060532411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45950.309060532411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45950.309060532411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45950.309060532411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45950.309060532411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45950.309060532411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45950.309060532411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45950.309060532411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45950.309060532411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45950.309060532411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45950.309060532411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45950.309060532411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45950.309060532411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45950.309060532411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45950.309060532411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45950.309060532411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45950.309060532411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45950.309060532411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45950.309060532411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45950.309060532411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45950.309060532411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45950.309060532411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45950.309060532411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45950.309060532411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45950.309060532411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45950.309060532411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45950.309060532411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45950.309060532411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45950.309060532411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45950.309060532411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45950.309060532411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45950.309060532411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45950.309060532411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45950.309060532411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45950.309060532411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45950.309060532411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45950.309060532411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45950.309060532411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45950.309060532411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45950.309060532411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45950.309060532411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45950.309060532411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45950.309060532411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45950.309060532411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45950.309060532411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45950.309060532411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45950.309060532411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45950.309060532411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45950.309060532411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45950.309060532411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45950.309060532411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45950.309060532411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45950.309060532411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45950.309060532411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45950.309060532411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45950.309060532411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45950.309060532411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45950.309060532411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45950.309060532411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45950.309060532411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45950.309060532411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45950.309060532411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45950.309060532411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45950.309060532411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45950.309060532411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45950.309060532411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45950.309060532411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45950.309060532411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45950.309060532411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45950.309060532411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45950.309060532411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45950.309060532411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45950.309060532411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45950.309060532411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45950.309060532411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45950.309060532411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45950.309060532411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45950.309060532411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45950.309060532411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45950.309060532411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45950.309060532411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45950.309060532411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45950.309060532411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45950.309060532411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45950.309060532411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45950.309060532411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45950.309060532411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45950.309060532411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45950.309060532411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45950.309060532411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45950.309060532411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45950.309060532411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45950.309060532411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45950.309060532411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45950.309060532411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45950.309060532411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45950.309060532411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45950.309060532411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45950.309060532411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45950.309060532411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45950.309060532411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45950.309060532411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45950.309060532411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45950.309060532411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45950.309060532411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45950.309060532411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45950.309060532411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45950.309060532411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45950.309060532411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45950.309060532411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45950.309060532411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45950.309060532411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45950.309060532411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45950.309060532411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45950.309060532411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45950.309060532411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45950.309060532411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45950.309060532411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45950.309060532411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45950.309060532411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45950.309060532411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45950.309060532411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45950.309060532411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45950.309060532411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45950.309060532411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45950.309060532411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45950.309060532411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45950.309060532411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45950.309060532411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45950.309060532411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45950.309060532411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45950.309060532411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45950.309060532411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45950.309060532411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45950.309060532411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45950.309060532411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45950.309060532411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45950.309060532411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45950.309060532411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45950.309060532411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45950.309060532411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45950.309060532411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45950.309060532411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45950.309060532411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45950.309060532411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45950.309060532411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45950.309060532411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45950.309060532411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45950.309060532411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45950.309060532411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45950.309060532411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45950.309060532411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45950.309060532411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45950.309060532411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45950.309060532411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45950.309060532411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45950.309060532411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45950.309060532411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45950.309060532411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45950.309060532411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45950.309060532411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45950.309060532411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45950.309060532411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45950.309060532411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45950.309060532411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45950.309060532411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45950.309060532411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45950.309060532411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45950.309060532411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45950.309060532411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45950.309060532411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45950.309060532411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45950.309060532411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45950.309060532411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45950.309060532411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45950.309060532411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45950.309060532411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45950.309060532411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45950.309060532411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45950.309060532411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45950.309060532411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45950.309060532411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45950.309060532411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45950.309060532411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45950.309060532411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45950.309060532411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45950.309060532411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45950.309060532411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45950.309060532411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45950.309060532411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45950.309060532411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45950.309060532411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45950.309060532411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45950.309060532411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45950.309060532411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45950.309060532411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45950.309060532411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45950.309060532411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45950.309060532411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45950.309060532411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45950.309060532411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45950.309060532411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45950.309060532411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45950.309060532411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45950.309060532411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45950.309060532411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45950.309060532411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45950.309060532411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45950.309060532411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45950.309060532411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45950.309060532411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45950.309060532411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45950.309060532411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45950.309060532411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45950.309060532411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45950.309060532411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45950.309060532411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45950.309060532411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45950.309060532411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45950.309060532411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45950.309060532411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45950.309060532411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45950.309060532411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45950.309060532411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45950.309060532411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45950.309060532411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45950.309060532411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45950.309060532411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45950.309060532411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45950.309060532411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45950.309060532411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45950.309060532411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45950.309060532411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45950.309060532411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45950.309060532411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45950.309060532411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45950.309060532411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45950.309060532411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45950.309060532411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45950.309060532411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45950.309060532411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45950.309060532411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45950.309060532411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45950.309060532411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45950.309060532411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45950.309060532411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45950.309060532411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45950.309060532411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45950.309060532411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45950.309060532411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45950.309060532411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45950.309060532411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45950.309060532411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45950.309060532411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45950.309060532411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45950.309060532411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45950.309060532411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45950.309060532411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45950.309060532411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45950.309060532411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45950.309060532411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45950.309060532411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45950.309060532411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45950.309060532411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45950.309060532411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45950.309060532411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45950.309060532411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45950.309060532411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45950.309060532411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45950.309060532411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45950.309060532411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45950.309060532411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45950.309060532411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45950.309060532411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45950.309060532411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45950.309060532411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45950.309060532411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45950.309060532411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45950.309060532411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45950.309060532411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45950.309060532411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45950.309060532411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45950.309060532411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45950.309060532411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45950.309060532411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45950.309060532411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45950.309060532411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45950.309060532411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45950.309060532411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45950.309060532411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45950.309060532411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45950.309060532411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45950.309060532411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45950.309060532411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45950.309060532411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45950.309060532411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45950.309060532411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45950.309060532411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45950.309060532411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45950.309060532411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45950.309060532411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45950.309060532411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45950.309060532411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45950.309060532411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45950.309060532411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45950.309060532411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45950.309060532411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45950.309060532411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45950.309060532411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45950.309060532411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45950.309060532411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45950.309060532411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45950.309060532411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45950.309060532411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45950.309060532411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45950.309060532411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45950.309060532411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45950.309060532411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45950.309060532411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45950.309060532411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45950.309060532411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45950.309060532411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45950.309060532411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45950.309060532411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45950.309060532411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45950.309060532411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45950.309060532411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45950.309060532411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45950.309060532411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45950.309060532411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45950.309060532411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45950.309060532411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45950.309060532411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45950.309060532411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45950.309060532411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45950.309060532411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45950.309060532411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45950.309060532411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45950.309060532411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45950.309060532411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45950.309060532411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45950.309060532411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45950.309060532411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45950.309060532411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45950.309060532411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45950.309060532411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45950.309060532411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45950.309060532411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45950.309060532411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45950.309060532411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45950.309060532411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45950.309060532411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45950.309060532411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45950.309060532411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45950.309060532411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45950.309060532411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45950.309060532411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45950.309060532411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45950.309060532411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45950.309060532411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45950.309060532411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45950.309060532411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45950.309060532411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45950.309060532411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45950.309060532411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45950.309060532411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45950.309060532411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45950.309060532411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45950.309060532411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45950.309060532411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45950.309060532411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45950.309060532411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45950.309060532411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45950.309060532411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45950.309060532411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45950.309060532411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45950.309060532411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45950.309060532411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45950.309060532411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45950.309060532411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45950.309060532411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45950.309060532411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45950.309060532411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45950.309060532411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45950.309060532411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45950.309060532411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45950.309060532411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45950.309060532411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45950.309060532411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45950.309060532411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45950.309060532411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45950.309060532411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45950.309060532411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45950.309060532411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45950.309060532411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45950.309060532411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45950.309060532411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45950.309060532411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45950.309060532411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45950.309060532411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45950.309060532411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45950.309060532411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45950.309060532411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45950.309060532411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45950.309060532411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45950.309060532411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45950.309060532411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45950.309060532411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45950.309060532411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45950.309060532411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45950.309060532411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45950.309060532411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45950.309060532411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45950.309060532411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45950.309060532411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45950.309060532411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45950.309060532411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45950.309060532411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45950.309060532411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45950.309060532411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45950.309060532411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45950.309060532411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45950.309060532411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45950.309060532411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45950.309060532411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45950.309060532411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45950.309060532411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45950.309060532411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45950.309060532411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45950.309060532411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45950.309060532411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45950.309060532411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45950.309060532411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45950.309060532411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45950.309060532411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45950.309060532411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45950.309060532411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45950.309060532411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45950.309060532411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45950.309060532411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45950.309060532411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45950.309060532411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45950.309060532411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45950.309060532411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45950.309060532411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45950.309060532411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45950.309060532411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45950.309060532411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45950.309060532411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45950.309060532411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45950.309060532411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45950.309060532411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45950.309060532411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45950.309060532411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45950.309060532411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45950.309060532411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45950.309060532411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45950.309060532411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45950.309060532411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45950.309060532411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45950.309060532411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45950.309060532411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45950.309060532411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45950.309060532411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45950.309060532411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45950.309060532411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45950.309060532411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45950.309060532411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45950.309060532411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45950.309060532411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45950.309060532411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45950.309060532411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45950.309060532411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45950.309060532411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45950.309060532411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45950.309060532411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45950.309060532411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45950.309060532411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45950.309060532411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45950.309060532411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45950.309060532411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45950.309060532411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45950.309060532411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45950.309060532411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45950.309060532411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45950.309060532411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45950.309060532411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45950.309060532411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45950.309060532411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45950.309060532411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45950.309060532411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45950.309060532411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45950.309060532411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45950.309060532411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45950.309060532411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45950.309060532411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45950.309060532411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45950.309060532411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45950.309060532411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45950.309060532411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45950.309060532411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45950.309060532411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45950.309060532411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45950.309060532411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45950.309060532411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45950.309060532411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45950.309060532411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45950.309060532411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45950.309060532411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45950.309060532411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45950.309060532411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45950.309060532411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45950.309060532411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45950.309060532411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45950.309060532411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45950.309060532411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45950.309060532411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45950.309060532411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45950.309060532411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45950.309060532411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45950.309060532411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45950.309060532411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45950.309060532411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45950.309060532411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45950.309060532411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45950.309060532411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45950.309060532411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45950.309060532411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45950.309060532411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45950.309060532411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45950.309060532411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45950.309060532411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45950.309060532411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45950.309060532411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45950.309060532411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45950.309060532411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45950.309060532411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45950.309060532411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45950.309060532411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45950.309060532411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45950.309060532411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45950.309060532411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45950.309060532411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45950.309060532411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45950.309060532411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45950.309060532411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45950.309060532411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45950.309060532411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45950.309060532411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45950.309060532411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45950.309060532411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45950.309060532411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45950.309060532411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45950.309060532411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45950.309060532411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45950.309060532411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45950.309060532411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45950.309060532411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45950.309060532411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45950.309060532411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45950.309060532411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45950.309060532411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45950.309060532411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45950.309060532411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45950.309060532411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45950.309060532411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45950.309060532411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45950.309060532411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45950.309060532411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45950.309060532411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45950.309060532411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45950.309060532411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45950.309060532411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45950.309060532411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45950.309060532411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45950.309060532411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45950.309060532411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45950.309060532411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45950.309060532411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45950.309060532411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45950.309060532411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45950.309060532411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45950.309060532411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45950.309060532411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45950.309060532411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45950.309060532411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45950.309060532411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45950.309060532411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45950.309060532411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45950.309060532411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45950.309060532411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45950.309060532411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45950.309060532411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45950.309060532411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45950.309060532411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45950.309060532411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45950.309060532411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45950.309060532411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45950.309060532411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45950.309060532411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45950.309060532411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45950.309060532411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45950.309060532411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45950.309060532411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45950.309060532411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45950.309060532411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45950.309060532411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45950.309060532411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45950.309060532411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45950.309060532411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45950.309060532411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45950.309060532411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45950.309060532411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45950.309060532411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45950.309060532411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45950.309060532411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45950.309060532411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45950.309060532411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45950.309060532411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45950.309060532411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45950.309060532411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45950.309060532411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45950.309060532411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45950.309060532411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45950.309060532411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45950.309060532411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45950.309060532411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45950.309060532411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45950.309060532411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45950.309060532411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45950.309060532411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45950.309060532411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45950.309060532411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45950.309060532411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45950.309060532411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45950.309060532411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45950.309060532411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45950.309060532411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45950.309060532411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45950.309060532411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45950.309060532411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45950.309060532411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45950.309060532411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45950.309060532411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45950.309060532411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45950.309060532411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45950.309060532411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45950.309060532411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45950.309060532411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45950.309060532411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45950.309060532411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45950.309060532411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45950.309060532411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45950.309060532411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45950.309060532411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45950.309060532411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45950.309060532411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45950.309060532411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45950.309060532411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45950.309060532411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45950.309060532411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45950.309060532411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45950.309060532411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45950.309060532411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45950.309060532411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45950.309060532411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45950.309060532411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45950.309060532411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45950.309060532411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45950.309060532411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45950.309060532411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45950.309060532411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45950.309060532411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45950.309060532411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45950.309060532411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45950.309060532411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45950.309060532411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45950.309060532411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45950.309060532411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45950.309060532411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45950.309060532411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45950.309060532411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45950.309060532411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45950.309060532411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45950.309060532411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45950.309060532411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45950.309060532411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45950.309060532411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45950.309060532411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45950.309060532411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45950.309060532411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45950.309060532411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45950.309060532411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45950.309060532411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45950.309060532411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45950.309060532411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45950.309060532411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45950.309060532411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45950.309060532411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45950.309060532411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45950.309060532411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45950.309060532411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45950.309060532411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45950.309060532411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45950.309060532411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45950.309060532411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45950.309060532411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45950.309060532411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45950.309060532411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45950.309060532411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45950.309060532411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45950.309060532411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45950.309060532411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45950.309060532411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45950.309060532411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45950.309060532411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45950.309060532411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45950.309060532411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45950.309060532411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45950.309060532411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45950.309060532411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45950.309060532411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45950.309060532411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45950.309060532411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45950.309060532411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45950.309060532411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45950.309060532411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45950.309060532411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45950.309060532411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45950.309060532411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45950.309060532411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45950.309060532411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45950.309060532411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45950.309060532411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45950.309060532411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45950.309060532411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45950.309060532411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45950.309060532411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45950.309060532411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45950.309060532411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45950.309060532411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45950.309060532411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45950.309060532411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45950.309060532411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45950.309060532411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45950.309060532411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45950.309060532411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45950.309060532411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45950.309060532411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45950.309060532411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45950.309060532411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45950.309060532411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45950.309060532411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45950.309060532411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45950.309060532411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45950.309060532411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45950.309060532411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45950.309060532411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45950.309060532411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45950.309060532411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45950.309060532411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45950.309060532411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45950.309060532411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45950.309060532411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45950.309060532411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45950.309060532411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45950.309060532411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45950.309060532411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45950.309060532411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45950.309060532411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45950.309060532411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45950.309060532411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45950.309060532411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45950.309060532411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45950.309060532411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45950.309060532411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45950.309060532411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45950.309060532411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45950.309060532411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45950.309060532411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45950.309060532411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45950.309060532411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45950.309060532411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45950.309060532411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45950.309060532411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45950.309060532411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45950.309060532411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45950.309060532411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45950.309060532411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45950.309060532411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45950.309060532411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45950.309060532411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45950.309060532411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45950.309060532411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45950.309060532411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45950.309060532411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45950.309060532411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45950.309060532411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45950.309060532411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45950.309060532411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45950.309060532411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45950.309060532411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45950.309060532411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45950.309060532411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45950.309060532411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45950.309060532411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45950.309060532411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45950.309060532411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45950.309060532411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45950.309060532411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45950.309060532411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45950.309060532411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45950.309060532411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45950.309060532411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45950.309060532411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45950.309060532411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45950.309060532411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45950.309060532411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45950.309060532411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45950.309060532411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45950.309060532411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45950.309060532411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45950.309060532411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45950.309060532411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45950.309060532411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45950.309060532411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45950.309060532411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45950.309060532411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45950.309060532411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45950.309060532411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45950.309060532411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45950.309060532411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45950.309060532411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45950.309060532411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45950.309060532411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45950.309060532411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45950.309060532411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45950.309060532411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45950.309060532411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45950.309060532411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45950.309060532411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45950.309060532411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45950.309060532411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45950.309060532411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45950.309060532411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45950.309060532411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45950.309060532411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45950.309060532411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45950.309060532411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45950.309060532411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45950.309060532411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45950.309060532411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45950.309060532411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45950.309060532411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45950.309060532411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45950.309060532411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45950.309060532411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45950.309060532411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45950.309060532411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45950.309060532411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45950.309060532411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45950.309060532411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45950.309060532411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45950.309060532411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45950.309060532411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45950.309060532411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45950.309060532411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45950.309060532411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45950.309060532411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45950.309060532411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45950.309060532411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45950.309060532411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45950.309060532411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45950.309060532411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45950.309060532411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45950.309060532411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45950.309060532411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45950.309060532411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45950.309060532411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45950.309060532411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45950.309060532411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45950.309060532411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45950.309060532411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45950.309060532411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45950.309060532411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45950.309060532411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45950.309060532411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45950.309060532411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45950.309060532411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45950.309060532411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45950.309060532411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45950.309060532411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45950.309060532411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45950.309060532411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45950.309060532411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45950.309060532411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45950.309060532411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45950.309060532411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45950.309060532411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45950.309060532411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45950.309060532411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45950.309060532411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45950.309060532411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45950.309060532411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45950.309060532411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45950.309060532411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45950.309060532411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45950.309060532411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45950.309060532411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45950.309060532411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45950.309060532411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45950.309060532411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45950.309060532411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45950.309060532411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45950.309060532411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45950.309060532411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45950.309060532411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45950.309060532411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45950.309060532411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45950.309060532411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45950.309060532411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45950.309060532411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45950.309060532411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45950.309060532411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45950.309060532411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45950.309060532411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45950.309060532411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45950.309060532411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45950.309060532411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45950.309060532411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45950.309060532411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45950.309060532411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45950.309060532411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45950.309060532411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45950.309060532411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45950.309060532411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45950.309060532411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45950.309060532411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45950.309060532411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45950.309060532411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45950.309060532411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45950.309060532411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45950.309060532411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45950.309060532411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45950.309060532411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45950.309060532411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45950.309060532411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45950.309060532411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45950.309060532411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45950.309060532411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45950.309060532411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45950.309060532411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45950.309060532411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45950.309060532411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45950.309060532411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45950.309060532411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45950.309060532411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45950.309060532411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45950.309060532411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45950.309060532411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45950.309060532411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45950.309060532411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45950.309060532411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45950.309060532411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45950.309060532411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45950.309060532411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45950.309060532411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45950.309060532411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45950.309060532411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45950.309060532411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45950.309060532411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45950.309060532411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45950.309060532411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45950.309060532411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45950.309060532411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45950.309060532411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45950.309060532411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45950.309060532411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45950.309060532411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45950.309060532411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45950.309060532411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45950.309060532411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45950.309060532411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45950.309060532411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45950.309060532411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45950.309060532411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45950.309060532411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45950.309060532411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45950.309060532411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45950.309060532411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45950.309060532411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45950.309060532411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45950.309060532411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45950.309060532411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45950.309060532411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45950.309060532411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45950.309060532411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45950.309060532411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45950.309060532411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45950.309060532411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45950.309060532411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45950.309060532411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45950.309060532411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45950.309060532411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45950.309060532411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45950.309060532411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45950.309060532411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45950.309060532411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45950.309060532411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45950.309060532411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45950.309060532411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45950.309060532411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45950.309060532411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45950.309060532411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45950.309060532411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45950.309060532411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45950.309060532411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45950.309060532411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45950.309060532411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45950.309060532411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45950.309060532411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45950.309060532411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45950.309060532411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45950.309060532411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45950.309060532411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45950.309060532411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45950.309060532411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45950.309060532411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45950.309060532411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45950.309060532411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45950.309060532411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45950.309060532411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45950.309060532411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45950.309060532411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45950.309060532411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45950.309060532411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45950.309060532411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45950.309060532411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45950.309060532411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45950.309060532411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45950.309060532411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45950.309060532411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45950.309060532411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45950.309060532411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45950.309060532411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45950.309060532411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45950.309060532411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45950.309060532411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45950.309060532411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45950.309060532411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45950.309060532411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45950.309060532411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45950.309060532411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45950.309060532411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45950.309060532411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45950.309060532411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45950.309060532411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45950.309060532411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45950.309060532411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45950.309060532411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45950.309060532411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45950.309060532411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45950.309060532411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45950.309060532411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45950.309060532411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45950.309060532411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45950.309060532411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45950.309060532411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45950.309060532411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45950.309060532411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45950.309060532411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45950.309060532411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45950.309060532411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45950.309060532411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45950.309060532411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45950.309060532411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45950.309060532411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45950.309060532411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45950.309060532411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45950.309060532411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45950.309060532411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45950.309060532411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45950.309060532411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45950.309060532411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45950.309060532411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45950.309060532411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45950.309060532411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45950.309060532411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45950.309060532411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45950.309060532411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45950.309060532411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45950.309060532411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45950.309060532411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45950.309060532411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45950.309060532411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45950.309060532411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45950.309060532411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45950.309060532411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45950.309060532411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45950.309060532411</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39062</v>
      </c>
      <c r="B2" s="98" t="str">
        <f>IFERROR(VLOOKUP(D2,DB!A:K,11,0),"")</f>
        <v>R4</v>
      </c>
      <c r="C2" s="99">
        <v>1</v>
      </c>
      <c r="D2" s="95" t="s">
        <v>35082</v>
      </c>
      <c r="E2" s="100" t="s">
        <v>38964</v>
      </c>
      <c r="F2" s="101">
        <v>45703.480717592596</v>
      </c>
      <c r="G2" s="102">
        <f ca="1">IFERROR(NOW()-F2,"")</f>
        <v>246.82834282406839</v>
      </c>
      <c r="H2" s="101">
        <v>45703.474768518521</v>
      </c>
      <c r="I2" s="98" t="str">
        <f>IFERROR(VLOOKUP(D2,DB!A:F,6,0),"")</f>
        <v>SCECO</v>
      </c>
      <c r="J2" s="98" t="str">
        <f>IFERROR(VLOOKUP(D2,DB!A:G,7,0),"")</f>
        <v>Dead</v>
      </c>
      <c r="K2" s="103" t="s">
        <v>39063</v>
      </c>
      <c r="L2" s="95" t="str">
        <f>IFERROR(VLOOKUP(D2,DB!A:I,9,0),"")</f>
        <v>Latis</v>
      </c>
    </row>
    <row r="3" spans="1:16" ht="15" customHeight="1">
      <c r="A3" s="121" t="s">
        <v>39064</v>
      </c>
      <c r="B3" s="121" t="str">
        <f>IFERROR(VLOOKUP(D3,DB!A:K,11,0),"")</f>
        <v>R4</v>
      </c>
      <c r="C3" s="122">
        <v>2</v>
      </c>
      <c r="D3" s="123" t="s">
        <v>23873</v>
      </c>
      <c r="E3" s="100" t="s">
        <v>38964</v>
      </c>
      <c r="F3" s="125">
        <v>45950.11383101852</v>
      </c>
      <c r="G3" s="126">
        <f ca="1">IFERROR(NOW()-F3,"")</f>
        <v>0.19522939814487472</v>
      </c>
      <c r="H3" s="125">
        <v>45950.102280092593</v>
      </c>
      <c r="I3" s="121" t="str">
        <f>IFERROR(VLOOKUP(D3,DB!A:F,6,0),"")</f>
        <v>SCECO</v>
      </c>
      <c r="J3" s="121" t="str">
        <f>IFERROR(VLOOKUP(D3,DB!A:G,7,0),"")</f>
        <v>Dead+Vandalized</v>
      </c>
      <c r="K3" s="127" t="s">
        <v>39065</v>
      </c>
      <c r="L3" s="123" t="str">
        <f>IFERROR(VLOOKUP(D3,DB!A:I,9,0),"")</f>
        <v>Latis</v>
      </c>
    </row>
    <row r="4" spans="1:16" ht="15" customHeight="1">
      <c r="A4" s="121"/>
      <c r="B4" s="121" t="str">
        <f>IFERROR(VLOOKUP(D4,DB!A:K,11,0),"")</f>
        <v/>
      </c>
      <c r="C4" s="122"/>
      <c r="D4" s="123"/>
      <c r="E4" s="100"/>
      <c r="F4" s="125"/>
      <c r="G4" s="126">
        <f ca="1">IFERROR(NOW()-F4,"")</f>
        <v>45950.309060416665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45950.309060416665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45950.309060416665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45950.309060416665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45950.309060416665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45950.309060416665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45950.309060416665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45950.309060416665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45950.309060416665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45950.309060416665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45950.309060416665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45950.309060416665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45950.309060416665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45950.309060416665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45950.309060416665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45950.309060416665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45950.309060416665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45950.309060416665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45950.309060416665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45950.309060416665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45950.309060416665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45950.309060416665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45950.309060416665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45950.309060416665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45950.309060416665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45950.309060416665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45950.309060416665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45950.309060416665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45950.309060416665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45950.309060416665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45950.309060416665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45950.309060416665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45950.309060416665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45950.309060416665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45950.309060416665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45950.309060416665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45950.309060416665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45950.309060416665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45950.309060416665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45950.309060416665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45950.309060416665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45950.309060416665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45950.309060416665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45950.309060416665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45950.309060416665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45950.309060416665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45950.309060416665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45950.309060416665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45950.309060416665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45950.309060416665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45950.309060416665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45950.309060416665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45950.309060416665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45950.309060416665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45950.309060416665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45950.309060416665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45950.309060416665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45950.309060416665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45950.309060416665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45950.309060416665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45950.309060416665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45950.309060416665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45950.309060416665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45950.309060416665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45950.309060416665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45950.309060416665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45950.309060416665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45950.309060416665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45950.309060416665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45950.309060416665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45950.309060416665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45950.309060416665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45950.309060416665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45950.309060416665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45950.309060416665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45950.309060416665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45950.309060416665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45950.309060416665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45950.309060416665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45950.309060416665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45950.309060416665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45950.309060416665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45950.309060416665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45950.309060416665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45950.309060416665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45950.309060416665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45950.309060416665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45950.309060416665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45950.309060416665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45950.309060416665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45950.309060416665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45950.309060416665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45950.309060416665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45950.309060416665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45950.309060416665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45950.309060416665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45950.309060416665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45950.309060416665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45950.309060416665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45950.309060416665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45950.309060416665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45950.309060416665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45950.309060416665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45950.309060416665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45950.309060416665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45950.309060416665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45950.309060416665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45950.309060416665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45950.309060416665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45950.309060416665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45950.309060416665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45950.309060416665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45950.309060416665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45950.309060416665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45950.309060416665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45950.309060416665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45950.309060416665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45950.309060416665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45950.309060416665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45950.309060416665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45950.309060416665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45950.309060416665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45950.309060416665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45950.309060416665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45950.309060416665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45950.309060416665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45950.309060416665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45950.309060416665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45950.309060416665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45950.309060416665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45950.309060416665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45950.309060416665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45950.309060416665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45950.309060416665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45950.309060416665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45950.309060416665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45950.309060416665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45950.309060416665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45950.309060416665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45950.309060416665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45950.309060416665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45950.309060416665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45950.309060416665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45950.309060416665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45950.309060416665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45950.309060416665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45950.309060416665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45950.309060416665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45950.309060416665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45950.309060416665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45950.309060416665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45950.309060416665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45950.309060416665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45950.309060416665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45950.309060416665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45950.309060416665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45950.309060416665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45950.309060416665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45950.309060416665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45950.309060416665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45950.309060416665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45950.309060416665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45950.309060416665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45950.309060416665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45950.309060416665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45950.309060416665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45950.309060416665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45950.309060416665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45950.309060416665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45950.309060416665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45950.309060416665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45950.309060416665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45950.309060416665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45950.309060416665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45950.309060416665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45950.309060416665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45950.309060416665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45950.309060416665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45950.309060416665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45950.309060416665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45950.309060416665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45950.309060416665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45950.309060416665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45950.309060416665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45950.309060416665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45950.309060416665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45950.309060416665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45950.309060416665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45950.309060416665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45950.309060416665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45950.309060416665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45950.309060416665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45950.309060416665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45950.309060416665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45950.309060416665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45950.309060416665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45950.309060416665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45950.309060416665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45950.309060416665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45950.309060416665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45950.309060416665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45950.309060416665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45950.309060416665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45950.309060416665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45950.309060416665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45950.309060416665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45950.309060416665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45950.309060416665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45950.309060416665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45950.309060416665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45950.309060416665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45950.309060416665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45950.309060416665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45950.309060416665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45950.309060416665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45950.309060416665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45950.309060416665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45950.309060416665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45950.309060416665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45950.309060416665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45950.309060416665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45950.309060416665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45950.309060416665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45950.309060416665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45950.309060416665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45950.309060416665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45950.309060416665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45950.309060416665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45950.309060416665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45950.309060416665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45950.309060416665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45950.309060416665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45950.309060416665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45950.309060416665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45950.309060416665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45950.309060416665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45950.309060416665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45950.309060416665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45950.309060416665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45950.309060416665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45950.309060416665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45950.309060416665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45950.309060416665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45950.309060416665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45950.309060416665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45950.309060416665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45950.309060416665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45950.309060416665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45950.309060416665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45950.309060416665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45950.309060416665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45950.309060416665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45950.309060416665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45950.309060416665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45950.309060416665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45950.309060416665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45950.309060416665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45950.309060416665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45950.309060416665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45950.309060416665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45950.309060416665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45950.309060416665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45950.309060416665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45950.309060416665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45950.309060416665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45950.309060416665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45950.309060416665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45950.309060416665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45950.309060416665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45950.309060416665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45950.309060416665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45950.309060416665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45950.309060416665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45950.309060416665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45950.309060416665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45950.309060416665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45950.309060416665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45950.309060416665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45950.309060416665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45950.309060416665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45950.309060416665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45950.309060416665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45950.309060416665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45950.309060416665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45950.309060416665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45950.309060416665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45950.309060416665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45950.309060416665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45950.309060416665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45950.309060416665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45950.309060416665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45950.309060416665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45950.309060416665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45950.309060416665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45950.309060416665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45950.309060416665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45950.309060416665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45950.309060416665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45950.309060416665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45950.309060416665</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45950.309060416665</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8" sqref="D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39066</v>
      </c>
      <c r="B2" s="37" t="str">
        <f>IFERROR(VLOOKUP(D2,DB!A:K,11,0),"")</f>
        <v>R5</v>
      </c>
      <c r="C2" s="37">
        <v>3</v>
      </c>
      <c r="D2" s="120" t="s">
        <v>36000</v>
      </c>
      <c r="E2" s="37" t="s">
        <v>38964</v>
      </c>
      <c r="F2" s="38">
        <v>45891.832060185188</v>
      </c>
      <c r="G2" s="146">
        <f ca="1">IFERROR(NOW()-F2,"")</f>
        <v>58.477000231476268</v>
      </c>
      <c r="H2" s="38">
        <v>45891.790393518517</v>
      </c>
      <c r="I2" s="37" t="str">
        <f>IFERROR(VLOOKUP(D2,DB!A:F,6,0),"")</f>
        <v>Generator-SG</v>
      </c>
      <c r="J2" s="37" t="str">
        <f>IFERROR(VLOOKUP(D2,DB!A:G,7,0),"")</f>
        <v>Vandalized</v>
      </c>
      <c r="K2" s="37" t="s">
        <v>39067</v>
      </c>
      <c r="L2" s="37" t="str">
        <f>IFERROR(VLOOKUP(D2,DB!A:I,9,0),"")</f>
        <v>Latis</v>
      </c>
      <c r="M2" s="119"/>
    </row>
    <row r="3" spans="1:13" ht="30.75">
      <c r="A3" s="37" t="s">
        <v>39068</v>
      </c>
      <c r="B3" s="37" t="str">
        <f>IFERROR(VLOOKUP(D3,DB!A:K,11,0),"")</f>
        <v>R5</v>
      </c>
      <c r="C3" s="37">
        <v>1</v>
      </c>
      <c r="D3" s="37" t="s">
        <v>31295</v>
      </c>
      <c r="E3" s="37" t="s">
        <v>39049</v>
      </c>
      <c r="F3" s="38">
        <v>45926.188877314817</v>
      </c>
      <c r="G3" s="146">
        <f t="shared" ref="G3" ca="1" si="0">IFERROR(NOW()-F3,"")</f>
        <v>24.120183101847942</v>
      </c>
      <c r="H3" s="38">
        <v>45926.158159722225</v>
      </c>
      <c r="I3" s="37" t="str">
        <f>IFERROR(VLOOKUP(D3,DB!A:F,6,0),"")</f>
        <v>SCECO</v>
      </c>
      <c r="J3" s="37" t="str">
        <f>IFERROR(VLOOKUP(D3,DB!A:G,7,0),"")</f>
        <v>Good</v>
      </c>
      <c r="K3" s="37" t="s">
        <v>39069</v>
      </c>
      <c r="L3" s="37" t="str">
        <f>IFERROR(VLOOKUP(D3,DB!A:I,9,0),"")</f>
        <v>Latis</v>
      </c>
      <c r="M3" s="119"/>
    </row>
    <row r="4" spans="1:13" ht="30.75">
      <c r="A4" s="37" t="s">
        <v>39070</v>
      </c>
      <c r="B4" s="37" t="str">
        <f>IFERROR(VLOOKUP(D4,DB!A:K,11,0),"")</f>
        <v>R5</v>
      </c>
      <c r="C4" s="37">
        <v>2</v>
      </c>
      <c r="D4" s="37" t="s">
        <v>31159</v>
      </c>
      <c r="E4" s="37" t="s">
        <v>38964</v>
      </c>
      <c r="F4" s="38">
        <v>45944.771574074075</v>
      </c>
      <c r="G4" s="39">
        <f t="shared" ref="G4" ca="1" si="1">IFERROR(NOW()-F4,"")</f>
        <v>5.5374863425895455</v>
      </c>
      <c r="H4" s="38">
        <v>45944.676192129627</v>
      </c>
      <c r="I4" s="37" t="str">
        <f>IFERROR(VLOOKUP(D4,DB!A:F,6,0),"")</f>
        <v>SCECO</v>
      </c>
      <c r="J4" s="37" t="str">
        <f>IFERROR(VLOOKUP(D4,DB!A:G,7,0),"")</f>
        <v>Dead</v>
      </c>
      <c r="K4" s="37" t="s">
        <v>39071</v>
      </c>
      <c r="L4" s="37" t="str">
        <f>IFERROR(VLOOKUP(D4,DB!A:I,9,0),"")</f>
        <v>Latis</v>
      </c>
    </row>
    <row r="5" spans="1:13" ht="30.75">
      <c r="A5" s="159" t="s">
        <v>39072</v>
      </c>
      <c r="B5" s="159" t="str">
        <f>IFERROR(VLOOKUP(D5,DB!A:K,11,0),"")</f>
        <v>R5</v>
      </c>
      <c r="C5" s="159">
        <v>1</v>
      </c>
      <c r="D5" s="159" t="s">
        <v>34747</v>
      </c>
      <c r="E5" s="159" t="s">
        <v>39049</v>
      </c>
      <c r="F5" s="160">
        <v>45948.661111111112</v>
      </c>
      <c r="G5" s="161">
        <f ca="1">IFERROR(NOW()-F5,"")</f>
        <v>1.6479493055521743</v>
      </c>
      <c r="H5" s="160">
        <v>45948.661111111112</v>
      </c>
      <c r="I5" s="159" t="str">
        <f>IFERROR(VLOOKUP(D5,DB!A:F,6,0),"")</f>
        <v>SCECO</v>
      </c>
      <c r="J5" s="159" t="str">
        <f>IFERROR(VLOOKUP(D5,DB!A:G,7,0),"")</f>
        <v>Dead</v>
      </c>
      <c r="K5" s="159" t="s">
        <v>39073</v>
      </c>
      <c r="L5" s="159" t="str">
        <f>IFERROR(VLOOKUP(D5,DB!A:I,9,0),"")</f>
        <v>Latis</v>
      </c>
    </row>
    <row r="6" spans="1:13" ht="15">
      <c r="A6" s="159"/>
      <c r="B6" s="159" t="str">
        <f>IFERROR(VLOOKUP(D6,DB!A:K,11,0),"")</f>
        <v/>
      </c>
      <c r="C6" s="159"/>
      <c r="D6" s="159"/>
      <c r="E6" s="159"/>
      <c r="F6" s="160"/>
      <c r="G6" s="161">
        <f ca="1">IFERROR(NOW()-F6,"")</f>
        <v>45950.309060416665</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45950.309060416665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45950.309060416665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45950.309060416665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45950.309060416665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45950.309060416665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45950.309060416665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45950.309060416665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45950.309060416665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45950.309060416665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45950.309060416665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45950.309060416665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45950.309060416665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45950.309060416665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45950.309060416665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45950.309060416665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45950.309060416665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45950.309060416665</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45950.309060416665</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45950.309060416665</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45950.309060416665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45950.309060416665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45950.309060416665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45950.309060416665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45950.309060416665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45950.309060416665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45950.309060416665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45950.309060416665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45950.309060416665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45950.309060416665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45950.309060416665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45950.309060416665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45950.309060416665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45950.309060416665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45950.309060416665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45950.309060416665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45950.309060416665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45950.309060416665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45950.309060416665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45950.309060416665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45950.309060416665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45950.309060416665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45950.309060416665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45950.309060416665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45950.309060416665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45950.309060416665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45950.309060416665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45950.309060416665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45950.309060416665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45950.309060416665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45950.309060416665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45950.309060416665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45950.309060416665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45950.309060416665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45950.309060416665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45950.309060416665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45950.309060416665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45950.309060416665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45950.309060416665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45950.309060416665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45950.309060416665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45950.309060416665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45950.309060416665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45950.309060416665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45950.309060416665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45950.309060416665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45950.309060416665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45950.309060416665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45950.309060416665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45950.309060416665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45950.309060416665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45950.309060416665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45950.309060416665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45950.309060416665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45950.309060416665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45950.309060416665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45950.309060416665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45950.309060416665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45950.309060416665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45950.309060416665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45950.309060416665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45950.309060416665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45950.309060416665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45950.309060416665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45950.309060416665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45950.309060416665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45950.309060416665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45950.309060416665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45950.309060416665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45950.309060416665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45950.309060416665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45950.309060416665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45950.309060416665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45950.309060416665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45950.309060416665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45950.309060416665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45950.309060416665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45950.309060416665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45950.309060416665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45950.309060416665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45950.309060416665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45950.309060416665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45950.309060416665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45950.309060416665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45950.309060416665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45950.309060416665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45950.309060416665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45950.309060416665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45950.309060416665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45950.309060416665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45950.309060416665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45950.309060416665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45950.309060416665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45950.309060416665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45950.309060416665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45950.309060416665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45950.309060416665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45950.309060416665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45950.309060416665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45950.309060416665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45950.309060416665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45950.309060416665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45950.309060416665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45950.309060416665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45950.309060416665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45950.309060416665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45950.309060416665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45950.309060416665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45950.309060416665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45950.309060416665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45950.309060416665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45950.309060416665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45950.309060416665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45950.309060416665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45950.309060416665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45950.309060416665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45950.309060416665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45950.309060416665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45950.309060416665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45950.309060416665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45950.309060416665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45950.309060416665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45950.309060416665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45950.309060416665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45950.309060416665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45950.309060416665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45950.309060416665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45950.309060416665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45950.309060416665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45950.309060416665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45950.309060416665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45950.309060416665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45950.309060416665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45950.309060416665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45950.309060416665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45950.309060416665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45950.309060416665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45950.309060416665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45950.309060416665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45950.309060416665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45950.309060416665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45950.309060416665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45950.309060416665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45950.309060416665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45950.309060416665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45950.309060416665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45950.309060416665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45950.309060416665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45950.309060416665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45950.309060416665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45950.309060416665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45950.309060416665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45950.309060416665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45950.309060416665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45950.309060416665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45950.309060416665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45950.309060416665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45950.309060416665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45950.309060416665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45950.309060416665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45950.309060416665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45950.309060416665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45950.309060416665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45950.309060416665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45950.309060416665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45950.309060416665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45950.309060416665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45950.309060416665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45950.309060416665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45950.309060416665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45950.309060416665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45950.309060416665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45950.309060416665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45950.309060416665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45950.309060416665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45950.309060416665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45950.309060416665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45950.309060416665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45950.309060416665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45950.309060416665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45950.309060416665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45950.309060416665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45950.309060416665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45950.309060416665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45950.309060416665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45950.309060416665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45950.309060416665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45950.309060416665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45950.309060416665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45950.309060416665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45950.309060416665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45950.309060416665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45950.309060416665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45950.309060416665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45950.309060416665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45950.309060416665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45950.309060416665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45950.309060416665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45950.309060416665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45950.309060416665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45950.309060416665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45950.309060416665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45950.309060416665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45950.309060416665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45950.309060416665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45950.309060416665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45950.309060416665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45950.309060416665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45950.309060416665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45950.309060416665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45950.309060416665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45950.309060416665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45950.309060416665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45950.309060416665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45950.309060416665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45950.309060416665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45950.309060416665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45950.309060416665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45950.309060416665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45950.309060416665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45950.309060416665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45950.309060416665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45950.309060416665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45950.309060416665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45950.309060416665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45950.309060416665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45950.309060416665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45950.309060416665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45950.309060416665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45950.309060416665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45950.309060416665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45950.309060416665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45950.309060416665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45950.309060416665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45950.309060416665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45950.309060416665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45950.309060416665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45950.309060416665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45950.309060416665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45950.309060416665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45950.309060416665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45950.309060416665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45950.309060416665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45950.309060416665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45950.309060416665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45950.309060416665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45950.309060416665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45950.309060416665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45950.309060416665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45950.309060416665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45950.309060416665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45950.309060416665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45950.309060416665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45950.309060416665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45950.309060416665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45950.309060416665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45950.309060416665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45950.309060416665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45950.309060416665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45950.309060416665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45950.309060416665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45950.309060416665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45950.309060416665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45950.309060416665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45950.309060416665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45950.309060416665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45950.309060416665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45950.309060416665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45950.309060416665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45950.309060416665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45950.309060416665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45950.309060416665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45950.309060416665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45950.309060416665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45950.309060416665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45950.309060416665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45950.309060416665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45950.309060416665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45950.309060416665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45950.309060416665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45950.309060416665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45950.309060416665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45950.309060416665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45950.309060416665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45950.309060416665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45950.309060416665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45950.309060416665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45950.309060416665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45950.309060416665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45950.309060416665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45950.309060416665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45950.309060416665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45950.309060416665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45950.309060416665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45950.309060416665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45950.309060416665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45950.309060416665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45950.309060416665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45950.309060416665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45950.309060416665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45950.309060416665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45950.309060416665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45950.309060416665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45950.309060416665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45950.309060416665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45950.309060416665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45950.309060416665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45950.309060416665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45950.309060416665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45950.309060416665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45950.309060416665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45950.309060416665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45950.309060416665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45950.309060416665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45950.309060416665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45950.309060416665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45950.309060416665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45950.309060416665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45950.309060416665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45950.309060416665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45950.309060416665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45950.309060416665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45950.309060416665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45950.309060416665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45950.309060416665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45950.309060416665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45950.309060416665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45950.309060416665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45950.309060416665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45950.309060416665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45950.309060416665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45950.309060416665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45950.309060416665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45950.309060416665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45950.309060416665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45950.309060416665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45950.309060416665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45950.309060416665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45950.309060416665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45950.309060416665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45950.309060416665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45950.309060416665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45950.309060416665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45950.309060416665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45950.309060416665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45950.309060416665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45950.309060416665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45950.309060416665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45950.309060416665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45950.309060416665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45950.309060416665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45950.309060416665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45950.309060416665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45950.309060416665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45950.309060416665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45950.309060416665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45950.309060416665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45950.309060416665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45950.309060416665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45950.309060416665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45950.309060416665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45950.309060416665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45950.309060416665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45950.309060416665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45950.309060416665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45950.309060416665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45950.309060416665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45950.309060416665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45950.309060416665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45950.309060416665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45950.309060416665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45950.309060416665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45950.309060416665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45950.309060416665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45950.309060416665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45950.309060416665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45950.309060416665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45950.309060416665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45950.309060416665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45950.309060416665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45950.309060416665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45950.309060416665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45950.309060416665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45950.309060416665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45950.309060416665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45950.309060416665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45950.309060416665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45950.309060416665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45950.309060416665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45950.309060416665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45950.309060416665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45950.309060416665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45950.309060416665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45950.309060416665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45950.309060416665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45950.309060416665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45950.309060416665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45950.309060416665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45950.309060416665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45950.309060416665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45950.309060416665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45950.309060416665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45950.309060416665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45950.309060416665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45950.309060416665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45950.309060416665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45950.309060416665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45950.309060416665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45950.309060416665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45950.309060416665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45950.309060416665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45950.309060416665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45950.309060416665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45950.309060416665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45950.309060416665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45950.309060416665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45950.309060416665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45950.309060416665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45950.309060416665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45950.309060416665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45950.309060416665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45950.309060416665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45950.309060416665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45950.309060416665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45950.309060416665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45950.309060416665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45950.309060416665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45950.309060416665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45950.309060416665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45950.309060416665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45950.309060416665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45950.309060416665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45950.309060416665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45950.309060416665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45950.309060416665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45950.309060416665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45950.309060416665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45950.309060416665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45950.309060416665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45950.309060416665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45950.309060416665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45950.309060416665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45950.309060416665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45950.309060416665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45950.309060416665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45950.309060416665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45950.309060416665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45950.309060416665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45950.309060416665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45950.309060416665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45950.309060416665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45950.309060416665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45950.309060416665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45950.309060416665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45950.309060416665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45950.309060416665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45950.309060416665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45950.309060416665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45950.309060416665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45950.309060416665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45950.309060416665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45950.309060416665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45950.309060416665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45950.309060416665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45950.309060416665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45950.309060416665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45950.309060416665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45950.309060416665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45950.309060416665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45950.309060416665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45950.309060416665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45950.309060416665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45950.309060416665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45950.309060416665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45950.309060416665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45950.309060416665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45950.309060416665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45950.309060416665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45950.309060416665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45950.309060416665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45950.309060416665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45950.309060416665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45950.309060416665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45950.309060416665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45950.309060416665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45950.309060416665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45950.309060416665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45950.309060416665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45950.309060416665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45950.309060416665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45950.309060416665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45950.309060416665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45950.309060416665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45950.309060416665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45950.309060416665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45950.309060416665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45950.309060416665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45950.309060416665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45950.309060416665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45950.309060416665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45950.309060416665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45950.309060416665</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45950.309060416665</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45950.309060416665</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45950.309060416665</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45950.309060416665</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45950.309060416665</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45950.309060416665</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45950.309060416665</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45950.309060416665</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45950.309060416665</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45950.309060416665</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45950.309060416665</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45950.309060416665</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45950.309060416665</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45950.309060416665</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45950.309060416665</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45950.309060416665</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45950.309060416665</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45950.309060416665</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45950.309060416665</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45950.309060416665</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45950.309060416665</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tabSelected="1" workbookViewId="0">
      <selection activeCell="A2" sqref="A2:XF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45950.309060416665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45950.309060416665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45950.309060416665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45950.309060416665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45950.309060416665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45950.309060416665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45950.309060416665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45950.309060416665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45950.309060416665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45950.309060416665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45950.309060416665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45950.309060416665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45950.309060416665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45950.309060416665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45950.309060416665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45950.309060416665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45950.309060416665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45950.309060416665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45950.309060416665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45950.309060416665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45950.309060416665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45950.309060416665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45950.309060416665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45950.309060416665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45950.309060416665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45950.309060416665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45950.309060416665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45950.309060416665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45950.309060416665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45950.309060416665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45950.309060416665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45950.309060416665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45950.309060416665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45950.309060416665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45950.309060416665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45950.309060416665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45950.309060416665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45950.309060416665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45950.309060416665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45950.309060416665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45950.309060416665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45950.309060416665</v>
      </c>
      <c r="H43" s="109"/>
      <c r="I43" s="105" t="str">
        <f>IFERROR(VLOOKUP(D43,DB!A:F,6,0),"")</f>
        <v/>
      </c>
      <c r="J43" s="104" t="str">
        <f>IFERROR(VLOOKUP(D43,DB!A:G,7,0),"")</f>
        <v/>
      </c>
      <c r="K43" s="110"/>
      <c r="L43" s="111" t="str">
        <f>IFERROR(VLOOKUP(D43,DB!A:I,9,0),"")</f>
        <v/>
      </c>
    </row>
  </sheetData>
  <dataValidations count="2">
    <dataValidation allowBlank="1" showInputMessage="1" showErrorMessage="1" sqref="E1" xr:uid="{380493DB-286A-4683-AF55-C78F04945A49}"/>
    <dataValidation type="list" allowBlank="1" showInputMessage="1" showErrorMessage="1" sqref="E2: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2025-10-20T04:27:07Z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